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/>
  </bookViews>
  <sheets>
    <sheet name="прилож№1источ" sheetId="1" r:id="rId1"/>
    <sheet name="Прил.2.Доходы" sheetId="2" r:id="rId2"/>
    <sheet name="прилож 3 Расходы 2015" sheetId="3" r:id="rId3"/>
    <sheet name="Прил .4.Ведомств.структура" sheetId="4" r:id="rId4"/>
    <sheet name="прилож5(РП,ЦСР,ВР,)2015" sheetId="5" r:id="rId5"/>
    <sheet name="ПРИЛОЖ 6(ЦСР,ВР,РП)2015" sheetId="6" r:id="rId6"/>
    <sheet name="Лист1" sheetId="7" r:id="rId7"/>
  </sheets>
  <definedNames/>
  <calcPr fullCalcOnLoad="1" refMode="R1C1"/>
</workbook>
</file>

<file path=xl/sharedStrings.xml><?xml version="1.0" encoding="utf-8"?>
<sst xmlns="http://schemas.openxmlformats.org/spreadsheetml/2006/main" count="1430" uniqueCount="425">
  <si>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</si>
  <si>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</si>
  <si>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</si>
  <si>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</si>
  <si>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</si>
  <si>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</si>
  <si>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</si>
  <si>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</si>
  <si>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</si>
  <si>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</si>
  <si>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</si>
  <si>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</si>
  <si>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</si>
  <si>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</si>
  <si>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</si>
  <si>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</si>
  <si>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</si>
  <si>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</si>
  <si>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</si>
  <si>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>Культура</t>
  </si>
  <si>
    <t>Иные межбюджетные трансферты</t>
  </si>
  <si>
    <t>Другие общегосударственные вопросы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</si>
  <si>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</si>
  <si>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</si>
  <si>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</si>
  <si>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</si>
  <si>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</si>
  <si>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</si>
  <si>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</si>
  <si>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</si>
  <si>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</si>
  <si>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</si>
  <si>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0300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</si>
  <si>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</si>
  <si>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</si>
  <si>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</si>
  <si>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Всего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</si>
  <si>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</si>
  <si>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</si>
  <si>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Наименование главных распорядителей бюджетных средств и показателей бюджетной классификации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</si>
  <si>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</si>
  <si>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</si>
  <si>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Коммунальное хозяйство</t>
  </si>
  <si>
    <t>0502</t>
  </si>
  <si>
    <t>240</t>
  </si>
  <si>
    <t>0801</t>
  </si>
  <si>
    <t>Непрограмные расходы на функционирование высшего должностного лица муниципального образования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</si>
  <si>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</si>
  <si>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</si>
  <si>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</si>
  <si>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</si>
  <si>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</si>
  <si>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</si>
  <si>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</si>
  <si>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Резервные средства</t>
  </si>
  <si>
    <t>Непрограмные расходы отдельных органов местного самоуправления</t>
  </si>
  <si>
    <t>200</t>
  </si>
  <si>
    <t>Межбюджетные трансферты</t>
  </si>
  <si>
    <t xml:space="preserve"> 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</si>
  <si>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</si>
  <si>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</si>
  <si>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</si>
  <si>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</si>
  <si>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Иные закупки товаров, работ и услуг для обеспечения государственных (муниципальных) нужд</t>
  </si>
  <si>
    <t>Расходы на выплату персоналу государственных (муниципальных) органов</t>
  </si>
  <si>
    <t xml:space="preserve">Межбюджетные трансферты </t>
  </si>
  <si>
    <t>1400</t>
  </si>
  <si>
    <t>1403</t>
  </si>
  <si>
    <t>Непрограммные расходы отдельных органов местного самоуправления</t>
  </si>
  <si>
    <t xml:space="preserve">Резервные фонды  </t>
  </si>
  <si>
    <t>Иные межбюджетные ассигнования</t>
  </si>
  <si>
    <t>Мобилизация и вневоинская подготовка</t>
  </si>
  <si>
    <t>Непрограммные расходы на функционирование высшего должностного лица муниципального образования</t>
  </si>
  <si>
    <t>0800</t>
  </si>
  <si>
    <t xml:space="preserve">  </t>
  </si>
  <si>
    <t>0400</t>
  </si>
  <si>
    <t>Дорожное хозяйство (дорожные фонды)</t>
  </si>
  <si>
    <t>0409</t>
  </si>
  <si>
    <t>Национальная экономика</t>
  </si>
  <si>
    <t xml:space="preserve">                                         Красноярский край Казачинский район</t>
  </si>
  <si>
    <t xml:space="preserve">                                                                                                          </t>
  </si>
  <si>
    <t xml:space="preserve">                                                       Российская Федерация</t>
  </si>
  <si>
    <t xml:space="preserve">                                                                РЕШЕНИЕ         </t>
  </si>
  <si>
    <t>Код бюджетной классификации</t>
  </si>
  <si>
    <t>НАЛОГОВЫЕ И НЕНАЛОГОВЫЕ ДОХОДЫ</t>
  </si>
  <si>
    <t>НАЛОГИ НА ПРИБЫЛЬ, ДОХОДЫ</t>
  </si>
  <si>
    <t>Акцизы по подакцизным товарам (продукции), производимым на территории Российской Федерации</t>
  </si>
  <si>
    <t>100</t>
  </si>
  <si>
    <t>Налог на имущество физических лиц</t>
  </si>
  <si>
    <t>Земельный налог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</si>
  <si>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</si>
  <si>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</si>
  <si>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</si>
  <si>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</si>
  <si>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</si>
  <si>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828 01 05 00 00 00 0000 000</t>
  </si>
  <si>
    <t>828 01 05 00 00 00 0000 500</t>
  </si>
  <si>
    <t>828 01 05 02 00 00 0000 500</t>
  </si>
  <si>
    <t>828 01 05 02 01 00 0000 510</t>
  </si>
  <si>
    <t>828 01 05 02 01 10 0000 510</t>
  </si>
  <si>
    <t>828 01 05 00 00 00 0000 600</t>
  </si>
  <si>
    <t>828 01 05 02 01 00 0000 610</t>
  </si>
  <si>
    <t xml:space="preserve">                                                                                    Приложение № 1</t>
  </si>
  <si>
    <t>828 01 05 02 00 00 0000 600</t>
  </si>
  <si>
    <t>828 01 05 02 01 10 0000 610</t>
  </si>
  <si>
    <t>Дотация бюджетам поселений на выравнивание уровня бюджетной обеспеченности из районного фонда финансовой поддержки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</si>
  <si>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</si>
  <si>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</si>
  <si>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000 1 00 00000 00 0000 000</t>
  </si>
  <si>
    <t>182 1 01 00000 00 0000 000</t>
  </si>
  <si>
    <t>182 1 01 02000 01 0000 110</t>
  </si>
  <si>
    <t>Налог на доходы физических лиц</t>
  </si>
  <si>
    <t>182 1 01 02010 01 0000 110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</si>
  <si>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</si>
  <si>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</si>
  <si>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</si>
  <si>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</si>
  <si>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</si>
  <si>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</si>
  <si>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</si>
  <si>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100 1 03 02250 01 0000 110</t>
  </si>
  <si>
    <t xml:space="preserve">Доходы от уплаты акцизов на автомобильный бензин, производимый на территории Российской Федерации зачисляемые в консолидированные бюджеты субъектов Российской Федерации </t>
  </si>
  <si>
    <t>100 1 03 02260 01 0000 110</t>
  </si>
  <si>
    <t xml:space="preserve">Доходы от уплаты акцизов на прямогонный бензин, производимый на территории Российской Федерации зачисляемые в консолидированные бюджеты субъектов Российской Федерации </t>
  </si>
  <si>
    <t>182 1 06 00000 00 0000 000</t>
  </si>
  <si>
    <t>НАЛОГИ НА ИМУЩЕСТВО</t>
  </si>
  <si>
    <t>182 1 06 01000 00 0000 110</t>
  </si>
  <si>
    <t>182 1 06 01030 10 0000 110</t>
  </si>
  <si>
    <t>182 1 06 06000 00 0000 110</t>
  </si>
  <si>
    <t>000 1 08 00000 00 0000 000</t>
  </si>
  <si>
    <t>000 1 08 04000 01 0000 110</t>
  </si>
  <si>
    <t xml:space="preserve">Государственная пошлина за совершение нотариальных действий (за исключением действий, соверщенных консульскими учреждениями Российской Федерации)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</si>
  <si>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</si>
  <si>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000 2 00 00000 00 0000 000</t>
  </si>
  <si>
    <t>828 2 02 01001 10 0030 151</t>
  </si>
  <si>
    <t>Прочие межбюджетные трансферты передаваемые бюджетам</t>
  </si>
  <si>
    <t>Раздел-подраздел</t>
  </si>
  <si>
    <t>Функционирование Главы сельсовета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</si>
  <si>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</si>
  <si>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Расходы на выплаты  персоналу государственных (муниципальных) органов</t>
  </si>
  <si>
    <t>Закупка товаров,работ и услуг для государственных(муниципальных) нужд</t>
  </si>
  <si>
    <t>Иные закупки товаров,работ и улуг для обеспечения государственных(муниципальных) нужд</t>
  </si>
  <si>
    <t>Резервные фонды исполнительных органов местного самоуправления по администрации Пятковского сельсовета в рамках непрограмных расходов отдельных органов местного самоуправления</t>
  </si>
  <si>
    <t>Мобилизационная и вневойсковая подготовка</t>
  </si>
  <si>
    <t>Дорожное хозяйство (дорожный фонд)</t>
  </si>
  <si>
    <t>Расходы на выплаты персоналу в целях обеспечения выполнения функций государственными(муниципальными) органами, казенными учреждениями,органами управления государственными внебюджетными фондами</t>
  </si>
  <si>
    <t xml:space="preserve">Культура, кинематография </t>
  </si>
  <si>
    <t>Мобилизационная и вневоисковая подготовка</t>
  </si>
  <si>
    <t xml:space="preserve">                                                                                                                                                                                                      Приложение 9</t>
  </si>
  <si>
    <t>Культура, кинематография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</si>
  <si>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</si>
  <si>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</si>
  <si>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 xml:space="preserve">Исполнение по источникам внутреннего финансирования дефицита </t>
  </si>
  <si>
    <t>Утверждено решением о бюджете</t>
  </si>
  <si>
    <t>Уточненные назначения</t>
  </si>
  <si>
    <t>Исполнено</t>
  </si>
  <si>
    <t xml:space="preserve">                                                                                                                                                            Совета депутатов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</si>
  <si>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</t>
  </si>
  <si>
    <t>Приложение 2</t>
  </si>
  <si>
    <t xml:space="preserve">                                                                                                                                                                                            (рублей)</t>
  </si>
  <si>
    <t>% исполнения</t>
  </si>
  <si>
    <t xml:space="preserve">Утверждено решением о бюджете </t>
  </si>
  <si>
    <t>Бюджетная роспись с учетом изменений</t>
  </si>
  <si>
    <t>Процент исполнения</t>
  </si>
  <si>
    <t>3</t>
  </si>
  <si>
    <t>4</t>
  </si>
  <si>
    <t>5</t>
  </si>
  <si>
    <t>Раздел подраздел</t>
  </si>
  <si>
    <t>6</t>
  </si>
  <si>
    <t>0</t>
  </si>
  <si>
    <t>0129508</t>
  </si>
  <si>
    <t>0140000</t>
  </si>
  <si>
    <t>8</t>
  </si>
  <si>
    <t>в рублях</t>
  </si>
  <si>
    <t>(в рублях)</t>
  </si>
  <si>
    <t>Приложение 6</t>
  </si>
  <si>
    <t>Приложение  3</t>
  </si>
  <si>
    <t xml:space="preserve">           РЕШИЛ:</t>
  </si>
  <si>
    <t xml:space="preserve">    источников внутреннего финансирования дефицита бюджета поселения по кодам групп, подгрупп, статей, видов источников финансирования децицитов бюджетов классификации операций сегтора государственного управления, относящихся к источникам финансирования дефицитов бюджетов, согласно приложению 1 к настоящему Решению;</t>
  </si>
  <si>
    <t xml:space="preserve">                                                                                                                                           Приложение 5</t>
  </si>
  <si>
    <t xml:space="preserve">    доходов бюджета поселения по кодам классификации доходов бюджета согласно приложению 2 к настоящему Решению;</t>
  </si>
  <si>
    <t xml:space="preserve">      расходов бюджета поселений по разделам и подразделам классификации расходов бюджетов согласно приложению 3 к настояшему Рещению;</t>
  </si>
  <si>
    <t xml:space="preserve">      расходов бюджета поселений по ведомственной структуре расходов  согласно приложению 4 к настояшему Рещению;</t>
  </si>
  <si>
    <t>182 1 01 02030 01 0000 110</t>
  </si>
  <si>
    <t>182 1 06 06030 00 0000 110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</si>
  <si>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</si>
  <si>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</si>
  <si>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</si>
  <si>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</si>
  <si>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182 1 06 06040 00 0000 110</t>
  </si>
  <si>
    <t>182 1 06 06043 10 0000 110</t>
  </si>
  <si>
    <t>Земельный налог,с физических лиц, обладающих земельным участком расположенным в границах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</si>
  <si>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</si>
  <si>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</si>
  <si>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Приложение 4</t>
  </si>
  <si>
    <t xml:space="preserve">  Ведомственная структура расходов бюджета поселений</t>
  </si>
  <si>
    <t>(рублей)</t>
  </si>
  <si>
    <t>№ стр.</t>
  </si>
  <si>
    <t>Код ве-дом-ства</t>
  </si>
  <si>
    <t>ОБЩЕГОСУДАРСТВЕННЫЕ ВОПРОСЫ</t>
  </si>
  <si>
    <t>Функционирование Главы сельского совета</t>
  </si>
  <si>
    <t xml:space="preserve">Руководство и управление в сфере установленных функций органов местного самоуправления в рамках непрограммных расходов на функционирование высшего должностного лица муниципального образования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</si>
  <si>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</si>
  <si>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120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</si>
  <si>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местного самоуправления</t>
  </si>
  <si>
    <t>800</t>
  </si>
  <si>
    <t>850</t>
  </si>
  <si>
    <t>870</t>
  </si>
  <si>
    <t>НАЦИОНАЛЬНАЯ БЕЗОПАСНОСТЬ И ПРАВООХРАНИТЕЛЬНАЯ ДЕЯТЕЛЬНОСТЬ</t>
  </si>
  <si>
    <t>НАЦИОНАЛЬНАЯ ЭКОНОМИКА</t>
  </si>
  <si>
    <t>0129594</t>
  </si>
  <si>
    <t>ЖИЛИЩНО-КОММУНАЛЬНОЕ ХОЗЯЙСТВО</t>
  </si>
  <si>
    <t>КУЛЬТУРА , КИНЕМАТОГРАФИЯ</t>
  </si>
  <si>
    <t>ВСЕГО</t>
  </si>
  <si>
    <t>Раздел,  подраздел</t>
  </si>
  <si>
    <t>Вид расхо-дов</t>
  </si>
  <si>
    <t>НАЦИОНАЛЬНАЯ ОБОРОНА</t>
  </si>
  <si>
    <t>КУЛЬТУРА</t>
  </si>
  <si>
    <t>Закупка товаров,работ и услуг для государственных (муниципальных) нужд</t>
  </si>
  <si>
    <t>Иные закупки товаров,работ и улуг для обеспечения государственных (муниципальных) нужд</t>
  </si>
  <si>
    <t xml:space="preserve">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, в рамках подпрограммы "Содержание автомобильных дорог общего пользования Пятковского сельсовета " муниципальной программы Пятковского сельсовета " Создание безопасных и комфортных условий для проживания на территории Пятковского сельсовета" </t>
  </si>
  <si>
    <t>Закупка товаров, работ , услуг в целях капитального ремонта государственного (муниципального) имущества</t>
  </si>
  <si>
    <t>Межбюджетные трансферты общего характера бюджетам бюджетной системы Российской Федерации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</si>
  <si>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к  решению Пятковского сельского</t>
  </si>
  <si>
    <t>2. Утвердить исполнение бюджета поселения за 2016 год со следующими показателями:</t>
  </si>
  <si>
    <t>0110083010</t>
  </si>
  <si>
    <t>8100000000</t>
  </si>
  <si>
    <t>8110000000</t>
  </si>
  <si>
    <t>8110051180</t>
  </si>
  <si>
    <t>0100000000</t>
  </si>
  <si>
    <t>0130000000</t>
  </si>
  <si>
    <t>0130082020</t>
  </si>
  <si>
    <t>0120000000</t>
  </si>
  <si>
    <t>0120081090</t>
  </si>
  <si>
    <t>0110000000</t>
  </si>
  <si>
    <t>0110081010</t>
  </si>
  <si>
    <t>0200000000</t>
  </si>
  <si>
    <t>0210000000</t>
  </si>
  <si>
    <t>Прочие межбюджетные трансферты, передаваемые бюджетам сельских поселений 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</si>
  <si>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Обеспечение пожарной безопасности</t>
  </si>
  <si>
    <t>0310</t>
  </si>
  <si>
    <t>9100000000</t>
  </si>
  <si>
    <t>9110000000</t>
  </si>
  <si>
    <t>9110080210</t>
  </si>
  <si>
    <t>8110080210</t>
  </si>
  <si>
    <t>ДРУГИЕ ОБЩЕГОСУДАРСТВЕННЫЕ ВОПРОСЫ</t>
  </si>
  <si>
    <t>8110080050</t>
  </si>
  <si>
    <t>1300S4120</t>
  </si>
  <si>
    <t>8110075140</t>
  </si>
  <si>
    <t>0110083090</t>
  </si>
  <si>
    <t>0110010210</t>
  </si>
  <si>
    <t xml:space="preserve">                                          Рождественский сельский Совет депутатов</t>
  </si>
  <si>
    <t xml:space="preserve">          Руководствуясь статьей 264.5 Бюджетного Кодекса Российской Федерации, "Положением о бюджетном процессе в Администрации Рождественского сельсовета", утвержденным Решением Рождественского сельского Совета депутатов от 12.08.2013 № 90, Уставом Рождественского сельского Совета депутатов</t>
  </si>
  <si>
    <t xml:space="preserve">      расходов бюджета поселений по целевым статьям (муниципальным программам Рождественского сельсовета и непрограмным направлениям деятельности), группам и подгруппам видов расходов, разделам, подразделам классификации расходов согласно приложению 5 к настояшему Рещению;</t>
  </si>
  <si>
    <t xml:space="preserve">      расходов бюджета поселения расходов по разделам, подразделам, целевым статьям  (муниципальным программам Рождественского сельсовета и непрограмным направлениям деятельности) группам и подгруппам видов расходов классификации  расходов согласно приложению 6 к настояшему Рещению;</t>
  </si>
  <si>
    <t xml:space="preserve"> 2. Настоящее Решение вступает в силу в день,следующий за днем его опубликования в газете "Рождественские вести" </t>
  </si>
  <si>
    <t>Председатель сельского Совета депутатов:                               Бойко С.А.</t>
  </si>
  <si>
    <t xml:space="preserve"> Глава сельсовета:                                                                        А.Ю.Березовский</t>
  </si>
  <si>
    <t xml:space="preserve">                                                                                         к решению Рождественского сельского</t>
  </si>
  <si>
    <t xml:space="preserve">                                                                                                                                                                                        к решению Рождественского сельского</t>
  </si>
  <si>
    <t>НАЛОГИ НА СОВОКУПНЫЙ ДОХОД</t>
  </si>
  <si>
    <t>Единый сельскохозяйственный налог</t>
  </si>
  <si>
    <t>000 1 05 00000 00 0000 000</t>
  </si>
  <si>
    <t>000 1 05 03000 01 0000 110</t>
  </si>
  <si>
    <t>000 1 05 03010 01 0000 110</t>
  </si>
  <si>
    <t>831 1 08 04020 01 0000 110</t>
  </si>
  <si>
    <t>831 2 02 00000 00 0000 000</t>
  </si>
  <si>
    <t>к решению Рождественского сельского</t>
  </si>
  <si>
    <t>Администрация Рождественского сельсовета</t>
  </si>
  <si>
    <t>Функционирование администрации Рождественского сельсовета</t>
  </si>
  <si>
    <t>Резервные фонды исполнительных органов местного самоуправления по администрации Рождественского сельсовета в рамках непрограммных расходов отдельных органов местного самоуправления</t>
  </si>
  <si>
    <t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</si>
  <si>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 Рождественского сельсовета"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</si>
  <si>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 минимального размера оплаты труда)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сельсовета."</t>
  </si>
  <si>
    <t>Прочие мероприятия  в области жилищно-коммунального  хозяйства в рамках подпрограммы""Благоустройство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</si>
  <si>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непрограммных расходов отдельных органов местного самоуправления</t>
  </si>
  <si>
    <t>Мероприятия в области занятости населения</t>
  </si>
  <si>
    <t>0110081060</t>
  </si>
  <si>
    <t>Мероприятие в области организации водоснабжения населения 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сельсовета."</t>
  </si>
  <si>
    <t>Осуществление первичного воинского учета на территориях, где отсутствуют военные комиссариаты по администрации Рождественского сельсовета в рамках непрограмных расходов отдельных органов местного самоуправления</t>
  </si>
  <si>
    <t>Муниципальная программа Рождественского сельсовета"Создание безопасных и комфортных условий для проживания на территории Рождественского сельсовета"</t>
  </si>
  <si>
    <t>Подпрограмма "Обеспечение безопасности жителей Рождественского сельсовета"</t>
  </si>
  <si>
    <t>Обеспечение первичных мер пожарной безопасности за счет средств краевого бюджета в рамках подпрограммы"Обеспечение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</si>
  <si>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Обеспечение первичных мер пожарной безопасности за счет средств бюджета поселения в рамках подпрограммы"Обеспечение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      сельсовета"</t>
  </si>
  <si>
    <t xml:space="preserve">Обеспечение мероприятий 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</si>
  <si>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Подпрограмма "Содержание автомобильных дорог общего пользования Рождественского сельсовета""</t>
  </si>
  <si>
    <t>Содержание автомобильных дорог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"Создание безопасных и комфортных условий для проживания на территории Рождественскогоо сельсовета"</t>
  </si>
  <si>
    <t>Осуществление дорожной деятельности в отношении автомобильных дорог общего пользования местного значения за счет средств местного бюджета   в рамках подпрограммы "Содержание автомобильных дорог общего пользования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</si>
  <si>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"Благоустройство территорииРождественского сельсовета"</t>
  </si>
  <si>
    <t>Мероприятия в области организации водоснабжения населения в рамках подпрограммы  "Благоустройство территории Рождественского сельсовета" муниципальной программы "Создание безопасных и комфортных условий для проживания на территории Рождественского сельсовета"</t>
  </si>
  <si>
    <t>Уличное освещение в рамках подпрограммы "Благоустройство территории Рождественского сельсовета" муниципальной программы "Создание безопасных и комфортных условий для проживания на территории Рождественского сельсовета"</t>
  </si>
  <si>
    <t>Подпрограмма " Прочие мероприятия Рождественского сельсовета"</t>
  </si>
  <si>
    <t>0140000000</t>
  </si>
  <si>
    <t>500</t>
  </si>
  <si>
    <t>540</t>
  </si>
  <si>
    <t>0140082060</t>
  </si>
  <si>
    <t>Межбюджетные трансферты, передаваемые бюджетам муниципральных районов из бюджетов поселений на осуществление полномочий по решению вопросов местного значения в области создания условий для организации досуга и обеспечение  жителей поселения услугами организиции культуры в рамках подпрограммы"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</si>
  <si>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Межбюджетные трансферты  общего характера  бюджетам бюджетной системы Росийской Федерации </t>
  </si>
  <si>
    <t>Прочие межбюджетные трансферты  общего характера</t>
  </si>
  <si>
    <t>Межбюджетные трансферты, передаваемые бюджетам муниципальных районов из бюджетов поселений на осуществление отдельных полномочий органов местного самоуправления поселений в сфере закупок, товаров, услуг для обеспечения муниципальных нужд сельских поселений  в рамках непрограмных расходов отдельных органов местного самоуправления</t>
  </si>
  <si>
    <t>8110082080</t>
  </si>
  <si>
    <t xml:space="preserve">                                                                                                                                                           к решению Рождественского сельского</t>
  </si>
  <si>
    <t xml:space="preserve">Муниципальная программа "Создание безопасных и комфортных условий для проживания на территории Рождественского сельсовета" </t>
  </si>
  <si>
    <t xml:space="preserve">Уличное освещение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</si>
  <si>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Меприятия в области организации водоснабжения населения в рамках подпрограммы "Благоустройство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</si>
  <si>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Меприятия в области организации водоснабжения населения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</si>
  <si>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 Осуществление дорожной деятельности в отношении автомобильных дорог общего пользования местного значения  за счет средств местного бюджета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сельсовета".</t>
  </si>
  <si>
    <t>Подпрограмма "Обеспечение безопасности жителей  Рождественского сельсовета"</t>
  </si>
  <si>
    <t>Резервные фонды исполнительных органов местного самоуправления по администрации Рождественского сельсовета в рамках непрограмных расходов отдельных органов местного самоуправления</t>
  </si>
  <si>
    <t>Прочие мероприятия в области жилищно-комунального хозяйства в рамках подрограммы "Благоустройство територий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</si>
  <si>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Подпрограмма "Содержание автомобильных дорог общего пользования Рождественского сельсовета "</t>
  </si>
  <si>
    <t>Содержание автомобильных дорог и инжинерных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</si>
  <si>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 xml:space="preserve">Обеспечение мероприятий по первичным мерам пожарной безопасности в рамках подпрограммы "Обеспечение безопасности жителей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</si>
  <si>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Подпрограмма "Прочие мероприятия Рождественского сельсовета "</t>
  </si>
  <si>
    <t>42114,16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</si>
  <si>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самоуправления</t>
  </si>
  <si>
    <t>3000</t>
  </si>
  <si>
    <t>91000000000</t>
  </si>
  <si>
    <t xml:space="preserve">                                                                                                                                                          Совета депутатов от</t>
  </si>
  <si>
    <t xml:space="preserve">Муниципальная программа Рождественского сельсовета"Создание безопасных и комфортных условий для проживания на территории Рождественского сельсовета" </t>
  </si>
  <si>
    <t>Подпрограмма ""Благоустройство территории Рождественского сельсовета "</t>
  </si>
  <si>
    <t>100183090</t>
  </si>
  <si>
    <t>Мероприятия на выполнение государственных полномочий по созданию и обеспечению деятельности административных комиссий по администрации Рождественского сельсовета в рамках непрограмных расходов отдельных органов местного самоуправлени</t>
  </si>
  <si>
    <t>81000000000</t>
  </si>
  <si>
    <t>Региональные выплаты и выплаты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"Благоустройство территорий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</si>
  <si>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01300S4120</t>
  </si>
  <si>
    <t xml:space="preserve">Обеспечение мероприятий по первичным мерам пожарной безопасности в рамках подпрогрпммы "Обеспечение безопасности жителей Рождественского сельсовета" муниципальной программы 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</si>
  <si>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Муниципальная программа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</si>
  <si>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Мероприятия в области организации водоснабжения населения в рамках подпрограммы "Благоустройство территории Рождественского сельсовета " 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</si>
  <si>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>Уличное освещение в рамках подпрограммы "Благоустройство территории Рождественского сельсовета 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</t>
  </si>
  <si>
    <t>Муниципальная программа "Создание безопасных и комфортных условий для проживания на территории Рождественского сельсовета"</t>
  </si>
  <si>
    <t>25 апреля 2018  г                                     с.Рождественское                                              № 66</t>
  </si>
  <si>
    <t>Об испонении бюджета поселения за 2017 год</t>
  </si>
  <si>
    <t>1. Утвердить отчет об исполнении бюджета поселения за 2017 год, в том числе;</t>
  </si>
  <si>
    <t xml:space="preserve">    исполнение бюджета поселения по доходам в сумме 9849333,81 рублей и расходам в сумме 9847541,47 рублей;</t>
  </si>
  <si>
    <t xml:space="preserve">                                                                                             Совета депутатов от 25.04.2018 г№ 66</t>
  </si>
  <si>
    <t xml:space="preserve">бюджета поселения на 2017 год </t>
  </si>
  <si>
    <t>-7761694,00</t>
  </si>
  <si>
    <t>7761694,00</t>
  </si>
  <si>
    <t>-9839723,00</t>
  </si>
  <si>
    <t>9898070,30</t>
  </si>
  <si>
    <t>-9849333,81</t>
  </si>
  <si>
    <t>9847541,47</t>
  </si>
  <si>
    <t xml:space="preserve">                          Доходы бюджета поселения за  2017 год</t>
  </si>
  <si>
    <t xml:space="preserve">                                                                                                                                                                   Совета депутатов от 25.04.2018 г № 66</t>
  </si>
  <si>
    <t>831 2 02 15001 00 0000 151</t>
  </si>
  <si>
    <t>831 2 02 15001 10 0000 151</t>
  </si>
  <si>
    <t>831 2 02 15001 10 0020 151</t>
  </si>
  <si>
    <t>831 2 02 15001 10 0030 151</t>
  </si>
  <si>
    <t>831 2 02 30000 00 0000151</t>
  </si>
  <si>
    <t xml:space="preserve">Дотации бюджетам бюджетной системы Российской Федерации </t>
  </si>
  <si>
    <t>Дотация бюджетам сельских поселений на выравнивание бюджетной обеспеченности из регионального фонда финансовой поддержки</t>
  </si>
  <si>
    <t>Дотация бюджетам сельских поселений на выравнивание бюджетной обеспеченности из районного фонда финансовой поддержки</t>
  </si>
  <si>
    <t>831 2 02 35118 00 0000 151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</si>
  <si>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</si>
  <si>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831 2 02 35118 10 0000 151</t>
  </si>
  <si>
    <t>831 2 02 30024 00 0000 151</t>
  </si>
  <si>
    <t>Субвенции  бюджетам поселений на выполнение государственных полномочий субьектов Российской Федерации</t>
  </si>
  <si>
    <t>831 2 02 30024 10 0000 151</t>
  </si>
  <si>
    <t>Субвенции бюджетам сельских поселений на выполнение передаваемых полномочий субьектов Российской Федерации</t>
  </si>
  <si>
    <t>831 2 02 30024 10 4901 151</t>
  </si>
  <si>
    <t>831 2 02 40000 00 0000 151</t>
  </si>
  <si>
    <t>831 2 02 49999 00 0000 151</t>
  </si>
  <si>
    <t>831 2 02 49999 10 0000 151</t>
  </si>
  <si>
    <t xml:space="preserve">Прочие межбюджетные трансферты передаваемые бюджетам сельских поселений </t>
  </si>
  <si>
    <t>831 2 02 49999 10 0002 151</t>
  </si>
  <si>
    <t>Прочие межбюджетные трансферты передаваемые бюджетам сельских поселений на поддержку мер по обеспечению сбалансированности бюджетов</t>
  </si>
  <si>
    <t>831 2 02 49999 10 0018 151</t>
  </si>
  <si>
    <t>831 2 02 49999 10 7412 151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</si>
  <si>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</si>
  <si>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</si>
  <si>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</si>
  <si>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</si>
  <si>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831 2 02 15000 00 0000 151</t>
  </si>
  <si>
    <t>Субвенции бюджетам сельских поселений на выполнение передаваемых  полномочий по созданию деятельности административных комиссий</t>
  </si>
  <si>
    <t>6175276,00</t>
  </si>
  <si>
    <t>831 2 02 49999 10 7395 151</t>
  </si>
  <si>
    <t xml:space="preserve">Прочие межбюджетные трансферты, передаваемые бюджетам на осушествление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 за счет средств дорожного фонда Красноярского края </t>
  </si>
  <si>
    <t>Прочие межбюджетные трансферты, передаваемые бюджетам сельских поселений  на обеспечение первичных мер пожарной безопасности в рамках подпрограммы "Предупреждение, списание,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</si>
  <si>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831 2 02 49999 10 7508 151</t>
  </si>
  <si>
    <t>ДОХОДЫ ОТ ОКАЗАНИЯ ПЛАТНЫХ УСЛУГ (РАБОТ) КОМПЕНСАЦИЯ ЗАТРАТ ГОСУДАРСТВА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</si>
  <si>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</si>
  <si>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</si>
  <si>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</si>
  <si>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831 1 13 00000 00 0000 000</t>
  </si>
  <si>
    <t>831 1 13 02000 00 0000 000</t>
  </si>
  <si>
    <t>831 1 13 02060 00 0000 000</t>
  </si>
  <si>
    <t>831 1 13 02065 10 0000 130</t>
  </si>
  <si>
    <t xml:space="preserve">             Совета депутатов от 25.04.2018 г № 66</t>
  </si>
  <si>
    <t>Социальная политика</t>
  </si>
  <si>
    <t>1000</t>
  </si>
  <si>
    <t>Пенсионное обеспечение</t>
  </si>
  <si>
    <t>1001</t>
  </si>
  <si>
    <t xml:space="preserve">                            к   Решению Рождественского сельского                                                                                                                                                                                                                                     Совета депутатов от 25.04.2018г №66 </t>
  </si>
  <si>
    <t>за 2017год</t>
  </si>
  <si>
    <t xml:space="preserve">      Исполнение расходов бюджета поселений по разделам и подразделам   классификации расходов бюджетов Российской Федерации за 2017 год 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</si>
  <si>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Рождественского сельсовета в рамках подпрограммы " Прочие мероприятия Рождественского сельсовета" муниципальной программыРождественского сельсовета "Создание безопасных и комфортных условий для проживания на территории Рождественского сельсовета"</t>
  </si>
  <si>
    <t>0000000000</t>
  </si>
  <si>
    <t>0140082110</t>
  </si>
  <si>
    <t>0110081040</t>
  </si>
  <si>
    <t xml:space="preserve">Организация и содержание мест захоронения в рамках подпрограммы" Благоустройство территории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 </t>
  </si>
  <si>
    <t xml:space="preserve"> Осуществление дорожной деятельности в отношении автомобильных дорог общего пользования местного значения  за счет средств дорожного фонда Красноярского края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"Создание безопасных и комфортных условий для проживания на территории Рождественского сельсовета".</t>
  </si>
  <si>
    <t>0120073950</t>
  </si>
  <si>
    <t>0120075080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</si>
  <si>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</si>
  <si>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01200S5080</t>
  </si>
  <si>
    <t>01200S3950</t>
  </si>
  <si>
    <t>25.04.2018 г № 66</t>
  </si>
  <si>
    <t>Исполнение по целевым статьям (муниципальным программам Рождественского сельсовета и непрограммным направлениям деятельности), группам и подгруппам видов расходов, разделам, подразделам классификации расходов местного бюджета за 2017 год</t>
  </si>
  <si>
    <t>Совета депутатов от 25.04.2018 г № 66</t>
  </si>
  <si>
    <t>Функционирование администрации Рождественскогосельсовета</t>
  </si>
  <si>
    <t xml:space="preserve">Содержание автомобильных дорог и инженерных сооружений на них в границах   поселений  за счет средств муниципального дорожного фонда в рамках подпрограммы "Содержание автомобильных дорог общего пользования Рождественского сельсовета" муниципальной программы Рождественского сельсовета " Создание безопасных и комфортных условий для проживания на территории Рождественского сельсовета"  </t>
  </si>
  <si>
    <t>70000,00</t>
  </si>
  <si>
    <t>941681,83</t>
  </si>
  <si>
    <t>923530,00</t>
  </si>
  <si>
    <t>16000,00</t>
  </si>
  <si>
    <t xml:space="preserve">Исполнение бюджетных ассигнований по разделам, подразделам, целевым статьям (муниципальным программам Рождественского сельсовета и непрограммным направлениям деятельности), группам и подгруппам видов расходов классификации расходов Рождественского сельсовета за 2017 год </t>
  </si>
  <si>
    <t>923530</t>
  </si>
  <si>
    <t>656,73</t>
  </si>
  <si>
    <t>84210,27</t>
  </si>
  <si>
    <t>2910</t>
  </si>
  <si>
    <t>22116,84</t>
  </si>
  <si>
    <t>2777,00</t>
  </si>
  <si>
    <t>ПЕНСИОННОЕ ОБЕСПЕЧЕНИЕ</t>
  </si>
  <si>
    <t>СОЦИАЛЬНАЯ ПОЛИТИКА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</si>
</sst>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#,##0.00&quot;р.&quot;"/>
    <numFmt numFmtId="194" formatCode="0.0%"/>
    <numFmt numFmtId="195" formatCode="#,##0.0"/>
    <numFmt numFmtId="196" formatCode="0.000%"/>
    <numFmt numFmtId="197" formatCode="0.0"/>
    <numFmt numFmtId="198" formatCode="?"/>
    <numFmt numFmtId="199" formatCode="0000000000"/>
  </numFmts>
  <fonts count="5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9"/>
      <name val="Arial"/>
      <family val="2"/>
    </font>
    <font>
      <sz val="10"/>
      <name val="Helv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2" fillId="0" borderId="0" xfId="0" applyNumberFormat="1" applyFont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" fillId="0" borderId="0" xfId="53" applyFont="1" applyFill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2" fontId="1" fillId="0" borderId="10" xfId="65" applyNumberFormat="1" applyFont="1" applyFill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65" applyNumberFormat="1" applyFont="1" applyFill="1" applyBorder="1" applyAlignment="1">
      <alignment horizontal="right" vertical="top" wrapText="1"/>
    </xf>
    <xf numFmtId="49" fontId="1" fillId="0" borderId="10" xfId="65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194" fontId="2" fillId="0" borderId="10" xfId="0" applyNumberFormat="1" applyFont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/>
    </xf>
    <xf numFmtId="49" fontId="1" fillId="0" borderId="10" xfId="65" applyNumberFormat="1" applyFont="1" applyFill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/>
    </xf>
    <xf numFmtId="197" fontId="6" fillId="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49" fontId="15" fillId="34" borderId="10" xfId="0" applyNumberFormat="1" applyFont="1" applyFill="1" applyBorder="1" applyAlignment="1">
      <alignment horizontal="center"/>
    </xf>
    <xf numFmtId="4" fontId="15" fillId="34" borderId="10" xfId="0" applyNumberFormat="1" applyFont="1" applyFill="1" applyBorder="1" applyAlignment="1">
      <alignment/>
    </xf>
    <xf numFmtId="2" fontId="6" fillId="34" borderId="10" xfId="55" applyNumberFormat="1" applyFont="1" applyFill="1" applyBorder="1" applyAlignment="1">
      <alignment vertical="top" wrapText="1"/>
      <protection/>
    </xf>
    <xf numFmtId="0" fontId="6" fillId="34" borderId="10" xfId="0" applyFont="1" applyFill="1" applyBorder="1" applyAlignment="1">
      <alignment horizontal="left" wrapText="1"/>
    </xf>
    <xf numFmtId="49" fontId="6" fillId="34" borderId="10" xfId="53" applyNumberFormat="1" applyFont="1" applyFill="1" applyBorder="1" applyAlignment="1">
      <alignment horizontal="left" vertical="top" wrapText="1"/>
      <protection/>
    </xf>
    <xf numFmtId="2" fontId="6" fillId="34" borderId="10" xfId="0" applyNumberFormat="1" applyFont="1" applyFill="1" applyBorder="1" applyAlignment="1">
      <alignment vertical="top" wrapText="1"/>
    </xf>
    <xf numFmtId="49" fontId="6" fillId="34" borderId="12" xfId="0" applyNumberFormat="1" applyFont="1" applyFill="1" applyBorder="1" applyAlignment="1">
      <alignment horizontal="center"/>
    </xf>
    <xf numFmtId="49" fontId="17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vertical="center" wrapText="1"/>
    </xf>
    <xf numFmtId="49" fontId="6" fillId="34" borderId="10" xfId="55" applyNumberFormat="1" applyFont="1" applyFill="1" applyBorder="1" applyAlignment="1">
      <alignment horizontal="center"/>
      <protection/>
    </xf>
    <xf numFmtId="4" fontId="6" fillId="34" borderId="10" xfId="55" applyNumberFormat="1" applyFont="1" applyFill="1" applyBorder="1">
      <alignment/>
      <protection/>
    </xf>
    <xf numFmtId="2" fontId="6" fillId="0" borderId="10" xfId="55" applyNumberFormat="1" applyFont="1" applyFill="1" applyBorder="1" applyAlignment="1">
      <alignment vertical="top" wrapText="1"/>
      <protection/>
    </xf>
    <xf numFmtId="198" fontId="6" fillId="34" borderId="14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left" wrapText="1"/>
    </xf>
    <xf numFmtId="2" fontId="6" fillId="34" borderId="10" xfId="53" applyNumberFormat="1" applyFont="1" applyFill="1" applyBorder="1" applyAlignment="1">
      <alignment horizontal="left" vertical="top" wrapText="1"/>
      <protection/>
    </xf>
    <xf numFmtId="49" fontId="6" fillId="0" borderId="10" xfId="0" applyNumberFormat="1" applyFont="1" applyFill="1" applyBorder="1" applyAlignment="1">
      <alignment horizontal="center"/>
    </xf>
    <xf numFmtId="4" fontId="18" fillId="0" borderId="10" xfId="0" applyNumberFormat="1" applyFont="1" applyFill="1" applyBorder="1" applyAlignment="1">
      <alignment/>
    </xf>
    <xf numFmtId="49" fontId="2" fillId="0" borderId="10" xfId="54" applyNumberFormat="1" applyFont="1" applyFill="1" applyBorder="1" applyAlignment="1">
      <alignment horizontal="center" wrapText="1"/>
      <protection/>
    </xf>
    <xf numFmtId="2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49" fontId="20" fillId="0" borderId="10" xfId="0" applyNumberFormat="1" applyFont="1" applyBorder="1" applyAlignment="1">
      <alignment horizontal="center" vertical="top" wrapText="1"/>
    </xf>
    <xf numFmtId="49" fontId="19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197" fontId="2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2" fontId="6" fillId="34" borderId="10" xfId="0" applyNumberFormat="1" applyFont="1" applyFill="1" applyBorder="1" applyAlignment="1">
      <alignment vertical="center"/>
    </xf>
    <xf numFmtId="2" fontId="6" fillId="0" borderId="10" xfId="0" applyNumberFormat="1" applyFont="1" applyFill="1" applyBorder="1" applyAlignment="1">
      <alignment vertical="center"/>
    </xf>
    <xf numFmtId="2" fontId="15" fillId="34" borderId="10" xfId="0" applyNumberFormat="1" applyFont="1" applyFill="1" applyBorder="1" applyAlignment="1">
      <alignment vertical="center"/>
    </xf>
    <xf numFmtId="2" fontId="18" fillId="0" borderId="10" xfId="0" applyNumberFormat="1" applyFont="1" applyFill="1" applyBorder="1" applyAlignment="1">
      <alignment vertical="center"/>
    </xf>
    <xf numFmtId="2" fontId="18" fillId="34" borderId="10" xfId="0" applyNumberFormat="1" applyFont="1" applyFill="1" applyBorder="1" applyAlignment="1">
      <alignment vertical="center"/>
    </xf>
    <xf numFmtId="2" fontId="6" fillId="34" borderId="10" xfId="55" applyNumberFormat="1" applyFont="1" applyFill="1" applyBorder="1" applyAlignment="1">
      <alignment vertical="center"/>
      <protection/>
    </xf>
    <xf numFmtId="2" fontId="0" fillId="0" borderId="0" xfId="0" applyNumberFormat="1" applyAlignment="1">
      <alignment/>
    </xf>
    <xf numFmtId="10" fontId="2" fillId="0" borderId="10" xfId="60" applyNumberFormat="1" applyFont="1" applyBorder="1" applyAlignment="1">
      <alignment horizontal="center" vertical="center"/>
    </xf>
    <xf numFmtId="10" fontId="2" fillId="0" borderId="10" xfId="60" applyNumberFormat="1" applyFont="1" applyBorder="1" applyAlignment="1">
      <alignment horizontal="center" vertical="top"/>
    </xf>
    <xf numFmtId="0" fontId="18" fillId="34" borderId="10" xfId="0" applyFont="1" applyFill="1" applyBorder="1" applyAlignment="1">
      <alignment wrapText="1"/>
    </xf>
    <xf numFmtId="199" fontId="2" fillId="0" borderId="10" xfId="0" applyNumberFormat="1" applyFont="1" applyBorder="1" applyAlignment="1">
      <alignment horizontal="center" wrapText="1"/>
    </xf>
    <xf numFmtId="197" fontId="2" fillId="0" borderId="10" xfId="0" applyNumberFormat="1" applyFont="1" applyFill="1" applyBorder="1" applyAlignment="1">
      <alignment horizontal="right" wrapText="1"/>
    </xf>
    <xf numFmtId="9" fontId="0" fillId="0" borderId="10" xfId="0" applyNumberFormat="1" applyBorder="1" applyAlignment="1">
      <alignment/>
    </xf>
    <xf numFmtId="49" fontId="19" fillId="0" borderId="10" xfId="0" applyNumberFormat="1" applyFont="1" applyBorder="1" applyAlignment="1">
      <alignment horizontal="center" wrapText="1"/>
    </xf>
    <xf numFmtId="49" fontId="18" fillId="34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vertical="center"/>
    </xf>
    <xf numFmtId="2" fontId="6" fillId="34" borderId="10" xfId="55" applyNumberFormat="1" applyFont="1" applyFill="1" applyBorder="1" applyAlignment="1">
      <alignment horizontal="right" vertical="center"/>
      <protection/>
    </xf>
    <xf numFmtId="2" fontId="18" fillId="34" borderId="10" xfId="0" applyNumberFormat="1" applyFont="1" applyFill="1" applyBorder="1" applyAlignment="1">
      <alignment horizontal="right" vertical="center"/>
    </xf>
    <xf numFmtId="2" fontId="6" fillId="34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/>
    </xf>
    <xf numFmtId="0" fontId="6" fillId="34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2" fontId="11" fillId="34" borderId="10" xfId="55" applyNumberFormat="1" applyFont="1" applyFill="1" applyBorder="1" applyAlignment="1">
      <alignment vertical="top" wrapText="1"/>
      <protection/>
    </xf>
    <xf numFmtId="0" fontId="18" fillId="0" borderId="10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4" fontId="18" fillId="0" borderId="10" xfId="0" applyNumberFormat="1" applyFont="1" applyBorder="1" applyAlignment="1">
      <alignment horizontal="right" wrapText="1"/>
    </xf>
    <xf numFmtId="2" fontId="18" fillId="0" borderId="10" xfId="0" applyNumberFormat="1" applyFont="1" applyBorder="1" applyAlignment="1">
      <alignment horizontal="right"/>
    </xf>
    <xf numFmtId="10" fontId="18" fillId="0" borderId="10" xfId="0" applyNumberFormat="1" applyFont="1" applyBorder="1" applyAlignment="1">
      <alignment horizontal="right"/>
    </xf>
    <xf numFmtId="0" fontId="13" fillId="0" borderId="0" xfId="0" applyFont="1" applyAlignment="1">
      <alignment/>
    </xf>
    <xf numFmtId="4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 wrapText="1"/>
    </xf>
    <xf numFmtId="2" fontId="6" fillId="0" borderId="10" xfId="0" applyNumberFormat="1" applyFont="1" applyBorder="1" applyAlignment="1">
      <alignment horizontal="right" vertical="top"/>
    </xf>
    <xf numFmtId="194" fontId="6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right" vertical="center" wrapText="1"/>
    </xf>
    <xf numFmtId="194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top" wrapText="1"/>
    </xf>
    <xf numFmtId="197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194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vertical="top" wrapText="1"/>
    </xf>
    <xf numFmtId="2" fontId="18" fillId="0" borderId="10" xfId="0" applyNumberFormat="1" applyFont="1" applyBorder="1" applyAlignment="1">
      <alignment horizontal="right" vertical="top"/>
    </xf>
    <xf numFmtId="194" fontId="18" fillId="0" borderId="10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right" wrapText="1"/>
    </xf>
    <xf numFmtId="199" fontId="6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vertical="center" wrapText="1"/>
    </xf>
    <xf numFmtId="49" fontId="6" fillId="0" borderId="10" xfId="53" applyNumberFormat="1" applyFont="1" applyFill="1" applyBorder="1" applyAlignment="1">
      <alignment horizontal="center" wrapText="1"/>
      <protection/>
    </xf>
    <xf numFmtId="4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right" vertical="top"/>
    </xf>
    <xf numFmtId="194" fontId="6" fillId="0" borderId="10" xfId="0" applyNumberFormat="1" applyFont="1" applyBorder="1" applyAlignment="1">
      <alignment vertical="top"/>
    </xf>
    <xf numFmtId="49" fontId="18" fillId="0" borderId="10" xfId="0" applyNumberFormat="1" applyFont="1" applyBorder="1" applyAlignment="1">
      <alignment horizontal="right" wrapText="1"/>
    </xf>
    <xf numFmtId="49" fontId="18" fillId="0" borderId="10" xfId="0" applyNumberFormat="1" applyFont="1" applyBorder="1" applyAlignment="1">
      <alignment horizontal="right"/>
    </xf>
    <xf numFmtId="2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194" fontId="18" fillId="0" borderId="10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top"/>
    </xf>
    <xf numFmtId="9" fontId="6" fillId="0" borderId="10" xfId="60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0" fontId="6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horizontal="center" vertical="top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0" xfId="0" applyNumberFormat="1" applyFont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18" fillId="34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49" fontId="6" fillId="0" borderId="11" xfId="53" applyNumberFormat="1" applyFont="1" applyFill="1" applyBorder="1" applyAlignment="1">
      <alignment horizontal="left" vertical="top" wrapText="1"/>
      <protection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0" applyFont="1" applyBorder="1" applyAlignment="1">
      <alignment horizontal="center" vertical="top" wrapText="1"/>
    </xf>
    <xf numFmtId="49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2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2" fontId="13" fillId="0" borderId="0" xfId="0" applyNumberFormat="1" applyFont="1" applyAlignment="1">
      <alignment/>
    </xf>
    <xf numFmtId="2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justify" vertical="top" wrapText="1"/>
    </xf>
    <xf numFmtId="0" fontId="6" fillId="34" borderId="10" xfId="55" applyNumberFormat="1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left" wrapText="1"/>
    </xf>
    <xf numFmtId="2" fontId="6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10" fillId="0" borderId="0" xfId="0" applyFont="1" applyAlignment="1">
      <alignment horizont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1" fillId="0" borderId="0" xfId="0" applyFont="1" applyAlignment="1">
      <alignment horizontal="left"/>
    </xf>
    <xf numFmtId="4" fontId="1" fillId="0" borderId="12" xfId="0" applyNumberFormat="1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2" fillId="0" borderId="0" xfId="53" applyFont="1" applyFill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4.8515625" style="2" customWidth="1"/>
    <col min="2" max="2" width="26.00390625" style="2" customWidth="1"/>
    <col min="3" max="3" width="30.00390625" style="2" customWidth="1"/>
    <col min="4" max="4" width="13.140625" style="2" customWidth="1"/>
    <col min="5" max="5" width="14.57421875" style="2" customWidth="1"/>
    <col min="6" max="6" width="13.00390625" style="2" customWidth="1"/>
    <col min="7" max="16384" width="9.140625" style="2" customWidth="1"/>
  </cols>
  <sheetData>
    <row r="1" spans="2:7" ht="12.75">
      <c r="B1" s="1"/>
      <c r="C1" s="247"/>
      <c r="D1" s="247"/>
      <c r="E1" s="247"/>
      <c r="F1" s="247"/>
      <c r="G1" s="247"/>
    </row>
    <row r="2" spans="1:6" ht="12.75">
      <c r="A2" s="246" t="s">
        <v>102</v>
      </c>
      <c r="B2" s="246"/>
      <c r="C2" s="246"/>
      <c r="D2" s="246"/>
      <c r="E2" s="246"/>
      <c r="F2" s="246"/>
    </row>
    <row r="3" spans="1:6" ht="12.75">
      <c r="A3" s="4"/>
      <c r="B3" s="246" t="s">
        <v>258</v>
      </c>
      <c r="C3" s="246"/>
      <c r="D3" s="246"/>
      <c r="E3" s="246"/>
      <c r="F3" s="246"/>
    </row>
    <row r="4" spans="1:10" ht="12.75">
      <c r="A4" s="4"/>
      <c r="B4" s="246" t="s">
        <v>335</v>
      </c>
      <c r="C4" s="246"/>
      <c r="D4" s="246"/>
      <c r="E4" s="246"/>
      <c r="F4" s="246"/>
      <c r="I4" s="5"/>
      <c r="J4" s="5"/>
    </row>
    <row r="5" spans="1:6" ht="12.75">
      <c r="A5" s="4"/>
      <c r="B5" s="248"/>
      <c r="C5" s="248"/>
      <c r="D5" s="248"/>
      <c r="E5" s="248"/>
      <c r="F5" s="248"/>
    </row>
    <row r="6" spans="1:6" ht="12.75">
      <c r="A6" s="252" t="s">
        <v>152</v>
      </c>
      <c r="B6" s="252"/>
      <c r="C6" s="252"/>
      <c r="D6" s="252"/>
      <c r="E6" s="252"/>
      <c r="F6" s="252"/>
    </row>
    <row r="7" spans="1:6" ht="15" customHeight="1">
      <c r="A7" s="252" t="s">
        <v>336</v>
      </c>
      <c r="B7" s="252"/>
      <c r="C7" s="252"/>
      <c r="D7" s="252"/>
      <c r="E7" s="252"/>
      <c r="F7" s="252"/>
    </row>
    <row r="8" spans="1:6" ht="15" customHeight="1">
      <c r="A8" s="6"/>
      <c r="B8" s="6"/>
      <c r="C8" s="6"/>
      <c r="D8" s="6"/>
      <c r="E8" s="6"/>
      <c r="F8" s="6"/>
    </row>
    <row r="9" spans="1:6" ht="15" customHeight="1">
      <c r="A9" s="249" t="s">
        <v>9</v>
      </c>
      <c r="B9" s="249" t="s">
        <v>0</v>
      </c>
      <c r="C9" s="250" t="s">
        <v>31</v>
      </c>
      <c r="D9" s="62" t="s">
        <v>153</v>
      </c>
      <c r="E9" s="62" t="s">
        <v>154</v>
      </c>
      <c r="F9" s="62" t="s">
        <v>155</v>
      </c>
    </row>
    <row r="10" spans="1:6" ht="145.5" customHeight="1">
      <c r="A10" s="249"/>
      <c r="B10" s="249"/>
      <c r="C10" s="251"/>
      <c r="D10" s="62" t="s">
        <v>153</v>
      </c>
      <c r="E10" s="62" t="s">
        <v>154</v>
      </c>
      <c r="F10" s="62" t="s">
        <v>155</v>
      </c>
    </row>
    <row r="11" spans="1:6" ht="12.75">
      <c r="A11" s="8"/>
      <c r="B11" s="8">
        <v>1</v>
      </c>
      <c r="C11" s="8">
        <v>2</v>
      </c>
      <c r="D11" s="8">
        <v>3</v>
      </c>
      <c r="E11" s="8">
        <v>4</v>
      </c>
      <c r="F11" s="8">
        <v>5</v>
      </c>
    </row>
    <row r="12" spans="1:6" ht="39.75" customHeight="1">
      <c r="A12" s="249">
        <v>1</v>
      </c>
      <c r="B12" s="249" t="s">
        <v>95</v>
      </c>
      <c r="C12" s="253" t="s">
        <v>1</v>
      </c>
      <c r="D12" s="60"/>
      <c r="E12" s="60">
        <f>E20+E16</f>
        <v>58347.300000000745</v>
      </c>
      <c r="F12" s="58">
        <f>F20+F16</f>
        <v>-1792.339999999851</v>
      </c>
    </row>
    <row r="13" spans="1:6" ht="13.5" customHeight="1" hidden="1" thickBot="1">
      <c r="A13" s="249"/>
      <c r="B13" s="249"/>
      <c r="C13" s="253"/>
      <c r="D13" s="58" t="str">
        <f>D14</f>
        <v>-7761694,00</v>
      </c>
      <c r="E13" s="58" t="str">
        <f>E14</f>
        <v>-9839723,00</v>
      </c>
      <c r="F13" s="58" t="str">
        <f>F14</f>
        <v>-9849333,81</v>
      </c>
    </row>
    <row r="14" spans="1:6" ht="26.25" customHeight="1">
      <c r="A14" s="7">
        <v>2</v>
      </c>
      <c r="B14" s="7" t="s">
        <v>96</v>
      </c>
      <c r="C14" s="9" t="s">
        <v>2</v>
      </c>
      <c r="D14" s="61" t="s">
        <v>337</v>
      </c>
      <c r="E14" s="61" t="s">
        <v>339</v>
      </c>
      <c r="F14" s="61" t="s">
        <v>341</v>
      </c>
    </row>
    <row r="15" spans="1:6" ht="25.5">
      <c r="A15" s="7">
        <v>3</v>
      </c>
      <c r="B15" s="7" t="s">
        <v>97</v>
      </c>
      <c r="C15" s="9" t="s">
        <v>3</v>
      </c>
      <c r="D15" s="61" t="s">
        <v>337</v>
      </c>
      <c r="E15" s="61" t="s">
        <v>339</v>
      </c>
      <c r="F15" s="61" t="s">
        <v>341</v>
      </c>
    </row>
    <row r="16" spans="1:6" ht="25.5">
      <c r="A16" s="7">
        <v>4</v>
      </c>
      <c r="B16" s="7" t="s">
        <v>98</v>
      </c>
      <c r="C16" s="9" t="s">
        <v>4</v>
      </c>
      <c r="D16" s="61" t="s">
        <v>337</v>
      </c>
      <c r="E16" s="61" t="s">
        <v>339</v>
      </c>
      <c r="F16" s="61" t="s">
        <v>341</v>
      </c>
    </row>
    <row r="17" spans="1:6" ht="38.25">
      <c r="A17" s="7">
        <v>5</v>
      </c>
      <c r="B17" s="7" t="s">
        <v>99</v>
      </c>
      <c r="C17" s="9" t="s">
        <v>38</v>
      </c>
      <c r="D17" s="61" t="s">
        <v>337</v>
      </c>
      <c r="E17" s="61" t="s">
        <v>339</v>
      </c>
      <c r="F17" s="61" t="s">
        <v>341</v>
      </c>
    </row>
    <row r="18" spans="1:6" ht="25.5">
      <c r="A18" s="7">
        <v>6</v>
      </c>
      <c r="B18" s="7" t="s">
        <v>100</v>
      </c>
      <c r="C18" s="9" t="s">
        <v>5</v>
      </c>
      <c r="D18" s="61" t="s">
        <v>338</v>
      </c>
      <c r="E18" s="61" t="s">
        <v>340</v>
      </c>
      <c r="F18" s="61" t="s">
        <v>342</v>
      </c>
    </row>
    <row r="19" spans="1:6" ht="25.5">
      <c r="A19" s="7">
        <v>7</v>
      </c>
      <c r="B19" s="7" t="s">
        <v>103</v>
      </c>
      <c r="C19" s="9" t="s">
        <v>6</v>
      </c>
      <c r="D19" s="61" t="s">
        <v>338</v>
      </c>
      <c r="E19" s="61" t="s">
        <v>340</v>
      </c>
      <c r="F19" s="61" t="s">
        <v>342</v>
      </c>
    </row>
    <row r="20" spans="1:6" ht="25.5">
      <c r="A20" s="7">
        <v>8</v>
      </c>
      <c r="B20" s="7" t="s">
        <v>101</v>
      </c>
      <c r="C20" s="9" t="s">
        <v>7</v>
      </c>
      <c r="D20" s="61" t="s">
        <v>338</v>
      </c>
      <c r="E20" s="61" t="s">
        <v>340</v>
      </c>
      <c r="F20" s="61" t="s">
        <v>342</v>
      </c>
    </row>
    <row r="21" spans="1:6" ht="25.5">
      <c r="A21" s="7">
        <v>9</v>
      </c>
      <c r="B21" s="7" t="s">
        <v>104</v>
      </c>
      <c r="C21" s="9" t="s">
        <v>37</v>
      </c>
      <c r="D21" s="61" t="s">
        <v>338</v>
      </c>
      <c r="E21" s="61" t="s">
        <v>340</v>
      </c>
      <c r="F21" s="61" t="s">
        <v>342</v>
      </c>
    </row>
    <row r="22" spans="1:6" ht="39.75" customHeight="1">
      <c r="A22" s="7">
        <v>10</v>
      </c>
      <c r="B22" s="7"/>
      <c r="C22" s="9" t="s">
        <v>8</v>
      </c>
      <c r="D22" s="59">
        <f>D12</f>
        <v>0</v>
      </c>
      <c r="E22" s="80">
        <f>+E14+E18</f>
        <v>58347.300000000745</v>
      </c>
      <c r="F22" s="12">
        <f>+F14+F18</f>
        <v>-1792.339999999851</v>
      </c>
    </row>
  </sheetData>
  <sheetProtection/>
  <mergeCells count="13">
    <mergeCell ref="B12:B13"/>
    <mergeCell ref="A12:A13"/>
    <mergeCell ref="A7:F7"/>
    <mergeCell ref="A6:F6"/>
    <mergeCell ref="C12:C13"/>
    <mergeCell ref="B4:F4"/>
    <mergeCell ref="A2:F2"/>
    <mergeCell ref="C1:G1"/>
    <mergeCell ref="B5:F5"/>
    <mergeCell ref="A9:A10"/>
    <mergeCell ref="B3:F3"/>
    <mergeCell ref="B9:B10"/>
    <mergeCell ref="C9:C10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5"/>
  <sheetViews>
    <sheetView zoomScalePageLayoutView="0" workbookViewId="0" topLeftCell="A1">
      <selection activeCell="M67" sqref="M67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76.57421875" style="0" customWidth="1"/>
    <col min="4" max="4" width="13.140625" style="0" customWidth="1"/>
    <col min="5" max="5" width="13.421875" style="0" customWidth="1"/>
    <col min="6" max="6" width="10.7109375" style="0" customWidth="1"/>
    <col min="7" max="7" width="10.8515625" style="0" customWidth="1"/>
    <col min="8" max="8" width="3.8515625" style="0" customWidth="1"/>
    <col min="9" max="9" width="4.00390625" style="0" customWidth="1"/>
    <col min="10" max="10" width="3.140625" style="0" customWidth="1"/>
    <col min="11" max="11" width="5.57421875" style="0" customWidth="1"/>
    <col min="12" max="12" width="5.28125" style="0" customWidth="1"/>
    <col min="13" max="13" width="16.8515625" style="0" customWidth="1"/>
    <col min="14" max="14" width="14.7109375" style="0" customWidth="1"/>
  </cols>
  <sheetData>
    <row r="2" spans="1:12" ht="12.75">
      <c r="A2" s="54"/>
      <c r="B2" s="54"/>
      <c r="C2" s="5"/>
      <c r="D2" s="5"/>
      <c r="E2" s="5"/>
      <c r="F2" s="5"/>
      <c r="G2" s="5"/>
      <c r="H2" s="5"/>
      <c r="I2" s="5"/>
      <c r="J2" s="54"/>
      <c r="K2" s="54"/>
      <c r="L2" s="54"/>
    </row>
    <row r="3" spans="1:12" ht="12.75">
      <c r="A3" s="54"/>
      <c r="B3" s="54"/>
      <c r="C3" s="5"/>
      <c r="D3" s="5"/>
      <c r="E3" s="5"/>
      <c r="F3" s="5"/>
      <c r="G3" s="5"/>
      <c r="H3" s="5"/>
      <c r="I3" s="5"/>
      <c r="J3" s="54"/>
      <c r="K3" s="54"/>
      <c r="L3" s="54"/>
    </row>
    <row r="4" spans="1:12" ht="12.75">
      <c r="A4" s="54"/>
      <c r="B4" s="54"/>
      <c r="C4" s="5"/>
      <c r="D4" s="5"/>
      <c r="E4" s="5"/>
      <c r="F4" s="5"/>
      <c r="G4" s="5"/>
      <c r="H4" s="5"/>
      <c r="I4" s="5"/>
      <c r="J4" s="54"/>
      <c r="K4" s="54"/>
      <c r="L4" s="54"/>
    </row>
    <row r="5" spans="1:12" ht="13.5" customHeight="1">
      <c r="A5" s="5" t="s">
        <v>150</v>
      </c>
      <c r="B5" s="5"/>
      <c r="C5" s="246" t="s">
        <v>157</v>
      </c>
      <c r="D5" s="246"/>
      <c r="E5" s="247" t="s">
        <v>158</v>
      </c>
      <c r="F5" s="247"/>
      <c r="G5" s="247"/>
      <c r="H5" s="5"/>
      <c r="I5" s="5"/>
      <c r="J5" s="5"/>
      <c r="K5" s="5"/>
      <c r="L5" s="5"/>
    </row>
    <row r="6" spans="1:12" ht="12.75" customHeight="1">
      <c r="A6" s="5" t="s">
        <v>223</v>
      </c>
      <c r="B6" s="5"/>
      <c r="C6" s="246" t="s">
        <v>259</v>
      </c>
      <c r="D6" s="246"/>
      <c r="E6" s="246"/>
      <c r="F6" s="246"/>
      <c r="G6" s="5"/>
      <c r="H6" s="5"/>
      <c r="I6" s="5"/>
      <c r="J6" s="5"/>
      <c r="K6" s="5"/>
      <c r="L6" s="5"/>
    </row>
    <row r="7" spans="1:12" ht="12.75">
      <c r="A7" s="5" t="s">
        <v>156</v>
      </c>
      <c r="B7" s="5"/>
      <c r="C7" s="246" t="s">
        <v>344</v>
      </c>
      <c r="D7" s="246"/>
      <c r="E7" s="246"/>
      <c r="F7" s="246"/>
      <c r="G7" s="246"/>
      <c r="H7" s="5"/>
      <c r="I7" s="5"/>
      <c r="J7" s="5"/>
      <c r="K7" s="5"/>
      <c r="L7" s="5"/>
    </row>
    <row r="8" spans="1:12" ht="9.75" customHeight="1">
      <c r="A8" s="2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2" ht="12.75">
      <c r="A9" s="267" t="s">
        <v>343</v>
      </c>
      <c r="B9" s="267"/>
      <c r="C9" s="267"/>
      <c r="D9" s="267"/>
      <c r="E9" s="267"/>
      <c r="F9" s="267"/>
      <c r="G9" s="267"/>
      <c r="H9" s="267"/>
      <c r="I9" s="267"/>
      <c r="J9" s="267"/>
      <c r="K9" s="267"/>
      <c r="L9" s="267"/>
    </row>
    <row r="10" spans="1:12" ht="12.75">
      <c r="A10" s="2" t="s">
        <v>106</v>
      </c>
      <c r="B10" s="54"/>
      <c r="C10" s="254" t="s">
        <v>159</v>
      </c>
      <c r="D10" s="254"/>
      <c r="E10" s="254"/>
      <c r="F10" s="254"/>
      <c r="G10" s="254"/>
      <c r="H10" s="54"/>
      <c r="I10" s="54"/>
      <c r="J10" s="54"/>
      <c r="K10" s="54"/>
      <c r="L10" s="54"/>
    </row>
    <row r="11" spans="1:12" ht="30" customHeight="1">
      <c r="A11" s="259" t="s">
        <v>9</v>
      </c>
      <c r="B11" s="260" t="s">
        <v>83</v>
      </c>
      <c r="C11" s="249" t="s">
        <v>107</v>
      </c>
      <c r="D11" s="255" t="s">
        <v>153</v>
      </c>
      <c r="E11" s="255" t="s">
        <v>154</v>
      </c>
      <c r="F11" s="255" t="s">
        <v>155</v>
      </c>
      <c r="G11" s="257" t="s">
        <v>160</v>
      </c>
      <c r="H11" s="54"/>
      <c r="I11" s="54"/>
      <c r="J11" s="54"/>
      <c r="K11" s="54"/>
      <c r="L11" s="54"/>
    </row>
    <row r="12" spans="1:12" ht="30" customHeight="1">
      <c r="A12" s="259"/>
      <c r="B12" s="260"/>
      <c r="C12" s="249"/>
      <c r="D12" s="256"/>
      <c r="E12" s="256"/>
      <c r="F12" s="256"/>
      <c r="G12" s="258"/>
      <c r="H12" s="54"/>
      <c r="I12" s="54"/>
      <c r="J12" s="54"/>
      <c r="K12" s="54"/>
      <c r="L12" s="54"/>
    </row>
    <row r="13" spans="1:12" ht="12.75">
      <c r="A13" s="32"/>
      <c r="B13" s="8">
        <v>1</v>
      </c>
      <c r="C13" s="8">
        <v>2</v>
      </c>
      <c r="D13" s="8">
        <v>3</v>
      </c>
      <c r="E13" s="63">
        <v>4</v>
      </c>
      <c r="F13" s="63">
        <v>5</v>
      </c>
      <c r="G13" s="63">
        <v>6</v>
      </c>
      <c r="H13" s="54"/>
      <c r="I13" s="54"/>
      <c r="J13" s="54"/>
      <c r="K13" s="54"/>
      <c r="L13" s="54"/>
    </row>
    <row r="14" spans="1:12" ht="17.25" customHeight="1">
      <c r="A14" s="8">
        <v>1</v>
      </c>
      <c r="B14" s="8" t="s">
        <v>108</v>
      </c>
      <c r="C14" s="32" t="s">
        <v>84</v>
      </c>
      <c r="D14" s="64">
        <f>D15+D20+D26+D29+D39</f>
        <v>666851</v>
      </c>
      <c r="E14" s="64">
        <f>E15+E20+E26+E29+E39+E42</f>
        <v>666851</v>
      </c>
      <c r="F14" s="64">
        <f>F15+F20+F26+F29+F39+F42</f>
        <v>679238.8099999999</v>
      </c>
      <c r="G14" s="65">
        <f>F14/E14</f>
        <v>1.0185765785760237</v>
      </c>
      <c r="H14" s="54"/>
      <c r="I14" s="54"/>
      <c r="J14" s="54"/>
      <c r="K14" s="54"/>
      <c r="L14" s="54"/>
    </row>
    <row r="15" spans="1:12" ht="18.75" customHeight="1">
      <c r="A15" s="8">
        <v>2</v>
      </c>
      <c r="B15" s="8" t="s">
        <v>109</v>
      </c>
      <c r="C15" s="32" t="s">
        <v>85</v>
      </c>
      <c r="D15" s="64">
        <f>+D16</f>
        <v>352530</v>
      </c>
      <c r="E15" s="64">
        <f>E16</f>
        <v>343739</v>
      </c>
      <c r="F15" s="64">
        <f>+F16</f>
        <v>357796.97</v>
      </c>
      <c r="G15" s="65">
        <f aca="true" t="shared" si="0" ref="G15:G69">F15/E15</f>
        <v>1.0408972214383587</v>
      </c>
      <c r="H15" s="54"/>
      <c r="I15" s="54"/>
      <c r="J15" s="54"/>
      <c r="K15" s="54"/>
      <c r="L15" s="54"/>
    </row>
    <row r="16" spans="1:12" ht="18.75" customHeight="1">
      <c r="A16" s="8">
        <v>3</v>
      </c>
      <c r="B16" s="8" t="s">
        <v>110</v>
      </c>
      <c r="C16" s="32" t="s">
        <v>111</v>
      </c>
      <c r="D16" s="64">
        <f>D17+D19</f>
        <v>352530</v>
      </c>
      <c r="E16" s="64">
        <f>E17+E18+E19</f>
        <v>343739</v>
      </c>
      <c r="F16" s="64">
        <f>F17+F18+F19</f>
        <v>357796.97</v>
      </c>
      <c r="G16" s="65">
        <f t="shared" si="0"/>
        <v>1.0408972214383587</v>
      </c>
      <c r="H16" s="54"/>
      <c r="I16" s="54"/>
      <c r="J16" s="54"/>
      <c r="K16" s="54"/>
      <c r="L16" s="54"/>
    </row>
    <row r="17" spans="1:12" ht="41.25" customHeight="1">
      <c r="A17" s="8">
        <v>4</v>
      </c>
      <c r="B17" s="8" t="s">
        <v>112</v>
      </c>
      <c r="C17" s="34" t="s">
        <v>151</v>
      </c>
      <c r="D17" s="64">
        <v>343470</v>
      </c>
      <c r="E17" s="64">
        <v>343470</v>
      </c>
      <c r="F17" s="64">
        <v>357527.97</v>
      </c>
      <c r="G17" s="65">
        <f t="shared" si="0"/>
        <v>1.0409292514630097</v>
      </c>
      <c r="H17" s="54"/>
      <c r="I17" s="54"/>
      <c r="J17" s="54"/>
      <c r="K17" s="54"/>
      <c r="L17" s="54"/>
    </row>
    <row r="18" spans="1:12" ht="51" customHeight="1">
      <c r="A18" s="8">
        <v>5</v>
      </c>
      <c r="B18" s="8" t="s">
        <v>369</v>
      </c>
      <c r="C18" s="46" t="s">
        <v>371</v>
      </c>
      <c r="D18" s="64">
        <v>0</v>
      </c>
      <c r="E18" s="64">
        <v>88</v>
      </c>
      <c r="F18" s="64">
        <v>88</v>
      </c>
      <c r="G18" s="65">
        <f>F18/E18</f>
        <v>1</v>
      </c>
      <c r="H18" s="54"/>
      <c r="I18" s="54"/>
      <c r="J18" s="54"/>
      <c r="K18" s="54"/>
      <c r="L18" s="54"/>
    </row>
    <row r="19" spans="1:12" ht="25.5" customHeight="1">
      <c r="A19" s="8">
        <v>6</v>
      </c>
      <c r="B19" s="8" t="s">
        <v>183</v>
      </c>
      <c r="C19" s="34" t="s">
        <v>370</v>
      </c>
      <c r="D19" s="64">
        <v>9060</v>
      </c>
      <c r="E19" s="64">
        <v>181</v>
      </c>
      <c r="F19" s="64">
        <v>181</v>
      </c>
      <c r="G19" s="65">
        <f>F19/E19</f>
        <v>1</v>
      </c>
      <c r="H19" s="54"/>
      <c r="I19" s="54"/>
      <c r="J19" s="54"/>
      <c r="K19" s="54"/>
      <c r="L19" s="54"/>
    </row>
    <row r="20" spans="1:12" ht="25.5" customHeight="1">
      <c r="A20" s="35">
        <v>7</v>
      </c>
      <c r="B20" s="8" t="s">
        <v>113</v>
      </c>
      <c r="C20" s="36" t="s">
        <v>114</v>
      </c>
      <c r="D20" s="64">
        <f>+D21</f>
        <v>96600</v>
      </c>
      <c r="E20" s="64">
        <f>+E21</f>
        <v>96600</v>
      </c>
      <c r="F20" s="64">
        <f>+F21</f>
        <v>86270.65999999999</v>
      </c>
      <c r="G20" s="65">
        <f t="shared" si="0"/>
        <v>0.8930710144927535</v>
      </c>
      <c r="H20" s="54"/>
      <c r="I20" s="54"/>
      <c r="J20" s="54"/>
      <c r="K20" s="54"/>
      <c r="L20" s="54"/>
    </row>
    <row r="21" spans="1:12" ht="28.5" customHeight="1">
      <c r="A21" s="8">
        <v>8</v>
      </c>
      <c r="B21" s="8" t="s">
        <v>115</v>
      </c>
      <c r="C21" s="36" t="s">
        <v>86</v>
      </c>
      <c r="D21" s="64">
        <f>+D22+D23+D24+D25</f>
        <v>96600</v>
      </c>
      <c r="E21" s="64">
        <f>+E22+E23+E24+E25</f>
        <v>96600</v>
      </c>
      <c r="F21" s="64">
        <f>+F22+F23+F24+F25</f>
        <v>86270.65999999999</v>
      </c>
      <c r="G21" s="65">
        <f t="shared" si="0"/>
        <v>0.8930710144927535</v>
      </c>
      <c r="H21" s="54"/>
      <c r="I21" s="54"/>
      <c r="J21" s="54"/>
      <c r="K21" s="54"/>
      <c r="L21" s="54"/>
    </row>
    <row r="22" spans="1:12" ht="24.75" customHeight="1">
      <c r="A22" s="8">
        <v>9</v>
      </c>
      <c r="B22" s="8" t="s">
        <v>116</v>
      </c>
      <c r="C22" s="36" t="s">
        <v>117</v>
      </c>
      <c r="D22" s="64">
        <v>38500</v>
      </c>
      <c r="E22" s="64">
        <v>38500</v>
      </c>
      <c r="F22" s="64">
        <v>35448.46</v>
      </c>
      <c r="G22" s="65">
        <f t="shared" si="0"/>
        <v>0.9207392207792208</v>
      </c>
      <c r="H22" s="54"/>
      <c r="I22" s="54"/>
      <c r="J22" s="54"/>
      <c r="K22" s="54"/>
      <c r="L22" s="54"/>
    </row>
    <row r="23" spans="1:12" ht="42" customHeight="1">
      <c r="A23" s="8">
        <v>10</v>
      </c>
      <c r="B23" s="8" t="s">
        <v>118</v>
      </c>
      <c r="C23" s="36" t="s">
        <v>119</v>
      </c>
      <c r="D23" s="64">
        <v>600</v>
      </c>
      <c r="E23" s="64">
        <v>600</v>
      </c>
      <c r="F23" s="64">
        <v>359.86</v>
      </c>
      <c r="G23" s="65">
        <f t="shared" si="0"/>
        <v>0.5997666666666667</v>
      </c>
      <c r="H23" s="54"/>
      <c r="I23" s="54"/>
      <c r="J23" s="54"/>
      <c r="K23" s="54"/>
      <c r="L23" s="54"/>
    </row>
    <row r="24" spans="1:12" ht="36.75" customHeight="1">
      <c r="A24" s="8">
        <v>11</v>
      </c>
      <c r="B24" s="8" t="s">
        <v>120</v>
      </c>
      <c r="C24" s="36" t="s">
        <v>121</v>
      </c>
      <c r="D24" s="64">
        <v>65700</v>
      </c>
      <c r="E24" s="64">
        <v>65700</v>
      </c>
      <c r="F24" s="64">
        <v>57327.83</v>
      </c>
      <c r="G24" s="65">
        <f t="shared" si="0"/>
        <v>0.8725697108066971</v>
      </c>
      <c r="H24" s="54"/>
      <c r="I24" s="54"/>
      <c r="J24" s="54"/>
      <c r="K24" s="54"/>
      <c r="L24" s="54"/>
    </row>
    <row r="25" spans="1:12" ht="29.25" customHeight="1">
      <c r="A25" s="8">
        <v>12</v>
      </c>
      <c r="B25" s="8" t="s">
        <v>122</v>
      </c>
      <c r="C25" s="36" t="s">
        <v>123</v>
      </c>
      <c r="D25" s="64">
        <v>-8200</v>
      </c>
      <c r="E25" s="64">
        <v>-8200</v>
      </c>
      <c r="F25" s="64">
        <v>-6865.49</v>
      </c>
      <c r="G25" s="65">
        <f t="shared" si="0"/>
        <v>0.8372548780487805</v>
      </c>
      <c r="H25" s="54"/>
      <c r="I25" s="54"/>
      <c r="J25" s="54"/>
      <c r="K25" s="54"/>
      <c r="L25" s="54"/>
    </row>
    <row r="26" spans="1:12" ht="14.25" customHeight="1">
      <c r="A26" s="8">
        <v>13</v>
      </c>
      <c r="B26" s="8" t="s">
        <v>262</v>
      </c>
      <c r="C26" s="36" t="s">
        <v>260</v>
      </c>
      <c r="D26" s="64">
        <f>D27</f>
        <v>30363</v>
      </c>
      <c r="E26" s="64">
        <v>23812</v>
      </c>
      <c r="F26" s="64">
        <v>23812</v>
      </c>
      <c r="G26" s="65">
        <f t="shared" si="0"/>
        <v>1</v>
      </c>
      <c r="H26" s="54"/>
      <c r="I26" s="54"/>
      <c r="J26" s="54"/>
      <c r="K26" s="54"/>
      <c r="L26" s="54"/>
    </row>
    <row r="27" spans="1:12" ht="15.75" customHeight="1">
      <c r="A27" s="8">
        <v>14</v>
      </c>
      <c r="B27" s="8" t="s">
        <v>263</v>
      </c>
      <c r="C27" s="36" t="s">
        <v>261</v>
      </c>
      <c r="D27" s="64">
        <f>D28</f>
        <v>30363</v>
      </c>
      <c r="E27" s="64">
        <v>23812</v>
      </c>
      <c r="F27" s="64">
        <v>23812</v>
      </c>
      <c r="G27" s="65">
        <f t="shared" si="0"/>
        <v>1</v>
      </c>
      <c r="H27" s="54"/>
      <c r="I27" s="54"/>
      <c r="J27" s="54"/>
      <c r="K27" s="54"/>
      <c r="L27" s="54"/>
    </row>
    <row r="28" spans="1:12" ht="16.5" customHeight="1">
      <c r="A28" s="8">
        <v>15</v>
      </c>
      <c r="B28" s="8" t="s">
        <v>264</v>
      </c>
      <c r="C28" s="36" t="s">
        <v>261</v>
      </c>
      <c r="D28" s="64">
        <v>30363</v>
      </c>
      <c r="E28" s="64">
        <v>23812</v>
      </c>
      <c r="F28" s="64">
        <v>23812</v>
      </c>
      <c r="G28" s="65">
        <f t="shared" si="0"/>
        <v>1</v>
      </c>
      <c r="H28" s="54"/>
      <c r="I28" s="54"/>
      <c r="J28" s="54"/>
      <c r="K28" s="54"/>
      <c r="L28" s="54"/>
    </row>
    <row r="29" spans="1:12" ht="15" customHeight="1">
      <c r="A29" s="8">
        <v>16</v>
      </c>
      <c r="B29" s="8" t="s">
        <v>124</v>
      </c>
      <c r="C29" s="32" t="s">
        <v>125</v>
      </c>
      <c r="D29" s="64">
        <f>D30+D33+D37</f>
        <v>168458</v>
      </c>
      <c r="E29" s="64">
        <f>+E30+E33+E37</f>
        <v>173800</v>
      </c>
      <c r="F29" s="64">
        <f>+F30+F33+F37</f>
        <v>182459.18</v>
      </c>
      <c r="G29" s="65">
        <f t="shared" si="0"/>
        <v>1.049822669735328</v>
      </c>
      <c r="H29" s="54"/>
      <c r="I29" s="54"/>
      <c r="J29" s="54"/>
      <c r="K29" s="54"/>
      <c r="L29" s="54"/>
    </row>
    <row r="30" spans="1:12" ht="17.25" customHeight="1">
      <c r="A30" s="8">
        <v>17</v>
      </c>
      <c r="B30" s="56" t="s">
        <v>126</v>
      </c>
      <c r="C30" s="34" t="s">
        <v>88</v>
      </c>
      <c r="D30" s="64">
        <f>+D31</f>
        <v>37987</v>
      </c>
      <c r="E30" s="64">
        <f>+E31</f>
        <v>50411</v>
      </c>
      <c r="F30" s="64">
        <f>+F31</f>
        <v>59070.16</v>
      </c>
      <c r="G30" s="65">
        <f t="shared" si="0"/>
        <v>1.1717712404038803</v>
      </c>
      <c r="H30" s="54"/>
      <c r="I30" s="54"/>
      <c r="J30" s="54"/>
      <c r="K30" s="54"/>
      <c r="L30" s="54"/>
    </row>
    <row r="31" spans="1:12" ht="28.5" customHeight="1">
      <c r="A31" s="8">
        <v>18</v>
      </c>
      <c r="B31" s="268" t="s">
        <v>127</v>
      </c>
      <c r="C31" s="264" t="s">
        <v>372</v>
      </c>
      <c r="D31" s="64">
        <v>37987</v>
      </c>
      <c r="E31" s="64">
        <v>50411</v>
      </c>
      <c r="F31" s="64">
        <v>59070.16</v>
      </c>
      <c r="G31" s="65">
        <f t="shared" si="0"/>
        <v>1.1717712404038803</v>
      </c>
      <c r="H31" s="54"/>
      <c r="I31" s="54"/>
      <c r="J31" s="54"/>
      <c r="K31" s="54"/>
      <c r="L31" s="54"/>
    </row>
    <row r="32" spans="1:12" ht="19.5" customHeight="1" hidden="1">
      <c r="A32" s="8"/>
      <c r="B32" s="268"/>
      <c r="C32" s="264"/>
      <c r="D32" s="64">
        <v>1570500</v>
      </c>
      <c r="E32" s="64">
        <v>1570500</v>
      </c>
      <c r="F32" s="64">
        <v>1273975.74</v>
      </c>
      <c r="G32" s="65">
        <f t="shared" si="0"/>
        <v>0.8111911747851003</v>
      </c>
      <c r="H32" s="54"/>
      <c r="I32" s="54"/>
      <c r="J32" s="54"/>
      <c r="K32" s="54"/>
      <c r="L32" s="54"/>
    </row>
    <row r="33" spans="1:12" ht="15.75" customHeight="1">
      <c r="A33" s="35">
        <v>19</v>
      </c>
      <c r="B33" s="8" t="s">
        <v>128</v>
      </c>
      <c r="C33" s="32" t="s">
        <v>89</v>
      </c>
      <c r="D33" s="64">
        <f>+D34</f>
        <v>339</v>
      </c>
      <c r="E33" s="64">
        <f>+E34</f>
        <v>27</v>
      </c>
      <c r="F33" s="64">
        <f>+F34</f>
        <v>27</v>
      </c>
      <c r="G33" s="65">
        <f t="shared" si="0"/>
        <v>1</v>
      </c>
      <c r="H33" s="54"/>
      <c r="I33" s="54"/>
      <c r="J33" s="54"/>
      <c r="K33" s="54"/>
      <c r="L33" s="54"/>
    </row>
    <row r="34" spans="1:12" ht="15" customHeight="1">
      <c r="A34" s="265">
        <v>20</v>
      </c>
      <c r="B34" s="8" t="s">
        <v>184</v>
      </c>
      <c r="C34" s="32" t="s">
        <v>185</v>
      </c>
      <c r="D34" s="64">
        <f>+D36</f>
        <v>339</v>
      </c>
      <c r="E34" s="64">
        <f>+E36</f>
        <v>27</v>
      </c>
      <c r="F34" s="64">
        <f>+F36</f>
        <v>27</v>
      </c>
      <c r="G34" s="65">
        <f t="shared" si="0"/>
        <v>1</v>
      </c>
      <c r="H34" s="54"/>
      <c r="I34" s="54"/>
      <c r="J34" s="54"/>
      <c r="K34" s="54"/>
      <c r="L34" s="54"/>
    </row>
    <row r="35" spans="1:12" ht="28.5" customHeight="1" hidden="1">
      <c r="A35" s="266"/>
      <c r="B35" s="260" t="s">
        <v>186</v>
      </c>
      <c r="C35" s="259" t="s">
        <v>187</v>
      </c>
      <c r="D35" s="64">
        <v>1570500</v>
      </c>
      <c r="E35" s="64">
        <v>1570500</v>
      </c>
      <c r="F35" s="64">
        <v>1273975.74</v>
      </c>
      <c r="G35" s="65">
        <f t="shared" si="0"/>
        <v>0.8111911747851003</v>
      </c>
      <c r="H35" s="54"/>
      <c r="I35" s="54"/>
      <c r="J35" s="54"/>
      <c r="K35" s="54"/>
      <c r="L35" s="54"/>
    </row>
    <row r="36" spans="1:12" ht="25.5" customHeight="1">
      <c r="A36" s="8">
        <v>21</v>
      </c>
      <c r="B36" s="260"/>
      <c r="C36" s="259"/>
      <c r="D36" s="64">
        <v>339</v>
      </c>
      <c r="E36" s="64">
        <v>27</v>
      </c>
      <c r="F36" s="64">
        <v>27</v>
      </c>
      <c r="G36" s="65">
        <f t="shared" si="0"/>
        <v>1</v>
      </c>
      <c r="H36" s="54"/>
      <c r="I36" s="54"/>
      <c r="J36" s="54"/>
      <c r="K36" s="54"/>
      <c r="L36" s="54"/>
    </row>
    <row r="37" spans="1:12" ht="17.25" customHeight="1">
      <c r="A37" s="8">
        <v>22</v>
      </c>
      <c r="B37" s="8" t="s">
        <v>189</v>
      </c>
      <c r="C37" s="32" t="s">
        <v>188</v>
      </c>
      <c r="D37" s="64">
        <f>+D38</f>
        <v>130132</v>
      </c>
      <c r="E37" s="64">
        <f>+E38</f>
        <v>123362</v>
      </c>
      <c r="F37" s="64">
        <f>+F38</f>
        <v>123362.02</v>
      </c>
      <c r="G37" s="65">
        <f t="shared" si="0"/>
        <v>1.0000001621244792</v>
      </c>
      <c r="H37" s="54"/>
      <c r="I37" s="54"/>
      <c r="J37" s="54"/>
      <c r="K37" s="54"/>
      <c r="L37" s="54"/>
    </row>
    <row r="38" spans="1:13" ht="24" customHeight="1">
      <c r="A38" s="8">
        <v>23</v>
      </c>
      <c r="B38" s="8" t="s">
        <v>190</v>
      </c>
      <c r="C38" s="32" t="s">
        <v>191</v>
      </c>
      <c r="D38" s="64">
        <v>130132</v>
      </c>
      <c r="E38" s="64">
        <v>123362</v>
      </c>
      <c r="F38" s="64">
        <v>123362.02</v>
      </c>
      <c r="G38" s="65">
        <f t="shared" si="0"/>
        <v>1.0000001621244792</v>
      </c>
      <c r="H38" s="54"/>
      <c r="I38" s="54"/>
      <c r="J38" s="54"/>
      <c r="K38" s="54"/>
      <c r="L38" s="54"/>
      <c r="M38">
        <v>0</v>
      </c>
    </row>
    <row r="39" spans="1:12" ht="13.5" customHeight="1">
      <c r="A39" s="8">
        <v>24</v>
      </c>
      <c r="B39" s="8" t="s">
        <v>129</v>
      </c>
      <c r="C39" s="32" t="s">
        <v>90</v>
      </c>
      <c r="D39" s="64">
        <f aca="true" t="shared" si="1" ref="D39:F40">+D40</f>
        <v>18900</v>
      </c>
      <c r="E39" s="64">
        <f t="shared" si="1"/>
        <v>21700</v>
      </c>
      <c r="F39" s="64">
        <f t="shared" si="1"/>
        <v>21700</v>
      </c>
      <c r="G39" s="65">
        <f t="shared" si="0"/>
        <v>1</v>
      </c>
      <c r="H39" s="54"/>
      <c r="I39" s="54"/>
      <c r="J39" s="54"/>
      <c r="K39" s="54"/>
      <c r="L39" s="54"/>
    </row>
    <row r="40" spans="1:12" ht="30.75" customHeight="1">
      <c r="A40" s="8">
        <v>25</v>
      </c>
      <c r="B40" s="8" t="s">
        <v>130</v>
      </c>
      <c r="C40" s="34" t="s">
        <v>131</v>
      </c>
      <c r="D40" s="64">
        <f t="shared" si="1"/>
        <v>18900</v>
      </c>
      <c r="E40" s="64">
        <f>E41</f>
        <v>21700</v>
      </c>
      <c r="F40" s="64">
        <f>F41</f>
        <v>21700</v>
      </c>
      <c r="G40" s="65">
        <f t="shared" si="0"/>
        <v>1</v>
      </c>
      <c r="H40" s="54"/>
      <c r="I40" s="54"/>
      <c r="J40" s="54"/>
      <c r="K40" s="54"/>
      <c r="L40" s="54"/>
    </row>
    <row r="41" spans="1:12" ht="42.75" customHeight="1">
      <c r="A41" s="8">
        <v>26</v>
      </c>
      <c r="B41" s="8" t="s">
        <v>265</v>
      </c>
      <c r="C41" s="34" t="s">
        <v>132</v>
      </c>
      <c r="D41" s="64">
        <v>18900</v>
      </c>
      <c r="E41" s="64">
        <v>21700</v>
      </c>
      <c r="F41" s="64">
        <v>21700</v>
      </c>
      <c r="G41" s="65">
        <f t="shared" si="0"/>
        <v>1</v>
      </c>
      <c r="H41" s="54"/>
      <c r="I41" s="54"/>
      <c r="J41" s="54"/>
      <c r="K41" s="54"/>
      <c r="L41" s="54"/>
    </row>
    <row r="42" spans="1:12" ht="27" customHeight="1">
      <c r="A42" s="8">
        <v>27</v>
      </c>
      <c r="B42" s="8" t="s">
        <v>384</v>
      </c>
      <c r="C42" s="34" t="s">
        <v>380</v>
      </c>
      <c r="D42" s="64"/>
      <c r="E42" s="64">
        <f aca="true" t="shared" si="2" ref="E42:F44">E43</f>
        <v>7200</v>
      </c>
      <c r="F42" s="64">
        <f t="shared" si="2"/>
        <v>7200</v>
      </c>
      <c r="G42" s="65">
        <f t="shared" si="0"/>
        <v>1</v>
      </c>
      <c r="H42" s="54"/>
      <c r="I42" s="54"/>
      <c r="J42" s="54"/>
      <c r="K42" s="54"/>
      <c r="L42" s="54"/>
    </row>
    <row r="43" spans="1:12" ht="15.75" customHeight="1">
      <c r="A43" s="8">
        <v>28</v>
      </c>
      <c r="B43" s="8" t="s">
        <v>385</v>
      </c>
      <c r="C43" s="34" t="s">
        <v>381</v>
      </c>
      <c r="D43" s="64"/>
      <c r="E43" s="64">
        <f t="shared" si="2"/>
        <v>7200</v>
      </c>
      <c r="F43" s="64">
        <f t="shared" si="2"/>
        <v>7200</v>
      </c>
      <c r="G43" s="65">
        <f t="shared" si="0"/>
        <v>1</v>
      </c>
      <c r="H43" s="54"/>
      <c r="I43" s="54"/>
      <c r="J43" s="54"/>
      <c r="K43" s="54"/>
      <c r="L43" s="54"/>
    </row>
    <row r="44" spans="1:12" ht="25.5" customHeight="1">
      <c r="A44" s="8">
        <v>29</v>
      </c>
      <c r="B44" s="8" t="s">
        <v>386</v>
      </c>
      <c r="C44" s="55" t="s">
        <v>382</v>
      </c>
      <c r="D44" s="64"/>
      <c r="E44" s="64">
        <f t="shared" si="2"/>
        <v>7200</v>
      </c>
      <c r="F44" s="64">
        <f t="shared" si="2"/>
        <v>7200</v>
      </c>
      <c r="G44" s="65">
        <f t="shared" si="0"/>
        <v>1</v>
      </c>
      <c r="H44" s="54"/>
      <c r="I44" s="54"/>
      <c r="J44" s="54"/>
      <c r="K44" s="54"/>
      <c r="L44" s="54"/>
    </row>
    <row r="45" spans="1:12" ht="26.25" customHeight="1">
      <c r="A45" s="8">
        <v>30</v>
      </c>
      <c r="B45" s="8" t="s">
        <v>387</v>
      </c>
      <c r="C45" s="55" t="s">
        <v>383</v>
      </c>
      <c r="D45" s="64"/>
      <c r="E45" s="64">
        <v>7200</v>
      </c>
      <c r="F45" s="64">
        <v>7200</v>
      </c>
      <c r="G45" s="65">
        <f t="shared" si="0"/>
        <v>1</v>
      </c>
      <c r="H45" s="54"/>
      <c r="I45" s="54"/>
      <c r="J45" s="54"/>
      <c r="K45" s="54"/>
      <c r="L45" s="54"/>
    </row>
    <row r="46" spans="1:12" ht="17.25" customHeight="1">
      <c r="A46" s="8">
        <v>31</v>
      </c>
      <c r="B46" s="8" t="s">
        <v>133</v>
      </c>
      <c r="C46" s="32" t="s">
        <v>91</v>
      </c>
      <c r="D46" s="64">
        <f>+D47</f>
        <v>7094843</v>
      </c>
      <c r="E46" s="64">
        <f>+E47</f>
        <v>9172872</v>
      </c>
      <c r="F46" s="64">
        <f>+F47</f>
        <v>9170095</v>
      </c>
      <c r="G46" s="65">
        <f t="shared" si="0"/>
        <v>0.9996972594842706</v>
      </c>
      <c r="H46" s="54"/>
      <c r="I46" s="54"/>
      <c r="J46" s="54"/>
      <c r="K46" s="54"/>
      <c r="L46" s="54"/>
    </row>
    <row r="47" spans="1:12" ht="30" customHeight="1">
      <c r="A47" s="260">
        <v>32</v>
      </c>
      <c r="B47" s="260" t="s">
        <v>266</v>
      </c>
      <c r="C47" s="259" t="s">
        <v>92</v>
      </c>
      <c r="D47" s="64">
        <f>+D49+D55+D61</f>
        <v>7094843</v>
      </c>
      <c r="E47" s="64">
        <f>+E49+E55+E61</f>
        <v>9172872</v>
      </c>
      <c r="F47" s="64">
        <f>+F49+F55+F61</f>
        <v>9170095</v>
      </c>
      <c r="G47" s="65">
        <f t="shared" si="0"/>
        <v>0.9996972594842706</v>
      </c>
      <c r="H47" s="54"/>
      <c r="I47" s="54"/>
      <c r="J47" s="54"/>
      <c r="K47" s="54"/>
      <c r="L47" s="54"/>
    </row>
    <row r="48" spans="1:12" ht="13.5" customHeight="1" hidden="1">
      <c r="A48" s="260"/>
      <c r="B48" s="260"/>
      <c r="C48" s="259"/>
      <c r="D48" s="64">
        <v>1570500</v>
      </c>
      <c r="E48" s="64">
        <v>1570500</v>
      </c>
      <c r="F48" s="64">
        <v>1273975.74</v>
      </c>
      <c r="G48" s="65">
        <f t="shared" si="0"/>
        <v>0.8111911747851003</v>
      </c>
      <c r="H48" s="54"/>
      <c r="I48" s="54"/>
      <c r="J48" s="54"/>
      <c r="K48" s="54"/>
      <c r="L48" s="54"/>
    </row>
    <row r="49" spans="1:12" ht="14.25" customHeight="1">
      <c r="A49" s="8">
        <v>33</v>
      </c>
      <c r="B49" s="8" t="s">
        <v>373</v>
      </c>
      <c r="C49" s="37" t="s">
        <v>350</v>
      </c>
      <c r="D49" s="64">
        <f aca="true" t="shared" si="3" ref="D49:F50">+D50</f>
        <v>1295976</v>
      </c>
      <c r="E49" s="64">
        <f t="shared" si="3"/>
        <v>1295976</v>
      </c>
      <c r="F49" s="64">
        <f t="shared" si="3"/>
        <v>1295976</v>
      </c>
      <c r="G49" s="65">
        <f t="shared" si="0"/>
        <v>1</v>
      </c>
      <c r="H49" s="54"/>
      <c r="I49" s="54"/>
      <c r="J49" s="54"/>
      <c r="K49" s="54"/>
      <c r="L49" s="54"/>
    </row>
    <row r="50" spans="1:12" ht="15" customHeight="1">
      <c r="A50" s="8">
        <v>34</v>
      </c>
      <c r="B50" s="8" t="s">
        <v>345</v>
      </c>
      <c r="C50" s="32" t="s">
        <v>192</v>
      </c>
      <c r="D50" s="64">
        <f t="shared" si="3"/>
        <v>1295976</v>
      </c>
      <c r="E50" s="64">
        <f t="shared" si="3"/>
        <v>1295976</v>
      </c>
      <c r="F50" s="64">
        <f t="shared" si="3"/>
        <v>1295976</v>
      </c>
      <c r="G50" s="65">
        <f t="shared" si="0"/>
        <v>1</v>
      </c>
      <c r="H50" s="54"/>
      <c r="I50" s="54"/>
      <c r="J50" s="54"/>
      <c r="K50" s="54"/>
      <c r="L50" s="54"/>
    </row>
    <row r="51" spans="1:12" ht="15.75" customHeight="1">
      <c r="A51" s="8">
        <v>35</v>
      </c>
      <c r="B51" s="8" t="s">
        <v>346</v>
      </c>
      <c r="C51" s="32" t="s">
        <v>193</v>
      </c>
      <c r="D51" s="64">
        <f>D52+D54</f>
        <v>1295976</v>
      </c>
      <c r="E51" s="64">
        <f>E52+E54</f>
        <v>1295976</v>
      </c>
      <c r="F51" s="64">
        <f>F52+F54</f>
        <v>1295976</v>
      </c>
      <c r="G51" s="65">
        <f t="shared" si="0"/>
        <v>1</v>
      </c>
      <c r="H51" s="54"/>
      <c r="I51" s="54"/>
      <c r="J51" s="54"/>
      <c r="K51" s="54"/>
      <c r="L51" s="54"/>
    </row>
    <row r="52" spans="1:12" ht="27" customHeight="1">
      <c r="A52" s="8">
        <v>36</v>
      </c>
      <c r="B52" s="8" t="s">
        <v>347</v>
      </c>
      <c r="C52" s="55" t="s">
        <v>351</v>
      </c>
      <c r="D52" s="64">
        <v>1046634</v>
      </c>
      <c r="E52" s="64">
        <v>1046634</v>
      </c>
      <c r="F52" s="64">
        <v>1046634</v>
      </c>
      <c r="G52" s="65">
        <f t="shared" si="0"/>
        <v>1</v>
      </c>
      <c r="H52" s="54"/>
      <c r="I52" s="54"/>
      <c r="J52" s="54"/>
      <c r="K52" s="54"/>
      <c r="L52" s="54"/>
    </row>
    <row r="53" spans="1:12" ht="26.25" customHeight="1" hidden="1">
      <c r="A53" s="8">
        <v>39</v>
      </c>
      <c r="B53" s="8" t="s">
        <v>134</v>
      </c>
      <c r="C53" s="55" t="s">
        <v>105</v>
      </c>
      <c r="D53" s="64"/>
      <c r="E53" s="64"/>
      <c r="F53" s="64"/>
      <c r="G53" s="65" t="e">
        <f t="shared" si="0"/>
        <v>#DIV/0!</v>
      </c>
      <c r="H53" s="54"/>
      <c r="I53" s="54"/>
      <c r="J53" s="54"/>
      <c r="K53" s="54"/>
      <c r="L53" s="54"/>
    </row>
    <row r="54" spans="1:12" ht="27" customHeight="1">
      <c r="A54" s="8">
        <v>37</v>
      </c>
      <c r="B54" s="8" t="s">
        <v>348</v>
      </c>
      <c r="C54" s="55" t="s">
        <v>352</v>
      </c>
      <c r="D54" s="64">
        <v>249342</v>
      </c>
      <c r="E54" s="64">
        <v>249342</v>
      </c>
      <c r="F54" s="64">
        <v>249342</v>
      </c>
      <c r="G54" s="65">
        <f>F54/E54</f>
        <v>1</v>
      </c>
      <c r="H54" s="54"/>
      <c r="I54" s="54"/>
      <c r="J54" s="54"/>
      <c r="K54" s="54"/>
      <c r="L54" s="54"/>
    </row>
    <row r="55" spans="1:12" ht="15.75" customHeight="1">
      <c r="A55" s="8">
        <v>38</v>
      </c>
      <c r="B55" s="8" t="s">
        <v>349</v>
      </c>
      <c r="C55" s="32" t="s">
        <v>93</v>
      </c>
      <c r="D55" s="64">
        <f>D56+D59</f>
        <v>65591</v>
      </c>
      <c r="E55" s="64">
        <f>E56+E59</f>
        <v>67008</v>
      </c>
      <c r="F55" s="64">
        <f>F56+F59</f>
        <v>64231</v>
      </c>
      <c r="G55" s="65">
        <f t="shared" si="0"/>
        <v>0.9585571872015282</v>
      </c>
      <c r="H55" s="54"/>
      <c r="I55" s="54"/>
      <c r="J55" s="54"/>
      <c r="K55" s="54"/>
      <c r="L55" s="54"/>
    </row>
    <row r="56" spans="1:12" ht="24" customHeight="1">
      <c r="A56" s="8">
        <v>39</v>
      </c>
      <c r="B56" s="8" t="s">
        <v>356</v>
      </c>
      <c r="C56" s="32" t="s">
        <v>357</v>
      </c>
      <c r="D56" s="64">
        <f>+D58</f>
        <v>2777</v>
      </c>
      <c r="E56" s="64">
        <f>E57</f>
        <v>2777</v>
      </c>
      <c r="F56" s="64">
        <f>+F58</f>
        <v>0</v>
      </c>
      <c r="G56" s="65">
        <f t="shared" si="0"/>
        <v>0</v>
      </c>
      <c r="H56" s="54"/>
      <c r="I56" s="54"/>
      <c r="J56" s="54"/>
      <c r="K56" s="54"/>
      <c r="L56" s="54"/>
    </row>
    <row r="57" spans="1:12" ht="24" customHeight="1">
      <c r="A57" s="8">
        <v>40</v>
      </c>
      <c r="B57" s="8" t="s">
        <v>358</v>
      </c>
      <c r="C57" s="32" t="s">
        <v>359</v>
      </c>
      <c r="D57" s="64">
        <f>D58</f>
        <v>2777</v>
      </c>
      <c r="E57" s="64">
        <f>E58</f>
        <v>2777</v>
      </c>
      <c r="F57" s="64">
        <f>F58</f>
        <v>0</v>
      </c>
      <c r="G57" s="65">
        <f>F57/E57</f>
        <v>0</v>
      </c>
      <c r="H57" s="54"/>
      <c r="I57" s="54"/>
      <c r="J57" s="54"/>
      <c r="K57" s="54"/>
      <c r="L57" s="54"/>
    </row>
    <row r="58" spans="1:12" ht="28.5" customHeight="1">
      <c r="A58" s="8">
        <v>41</v>
      </c>
      <c r="B58" s="8" t="s">
        <v>360</v>
      </c>
      <c r="C58" s="32" t="s">
        <v>374</v>
      </c>
      <c r="D58" s="64">
        <v>2777</v>
      </c>
      <c r="E58" s="64">
        <v>2777</v>
      </c>
      <c r="F58" s="64">
        <v>0</v>
      </c>
      <c r="G58" s="65">
        <f t="shared" si="0"/>
        <v>0</v>
      </c>
      <c r="H58" s="54"/>
      <c r="I58" s="54"/>
      <c r="J58" s="54"/>
      <c r="K58" s="54"/>
      <c r="L58" s="54"/>
    </row>
    <row r="59" spans="1:12" ht="25.5" customHeight="1">
      <c r="A59" s="8">
        <v>42</v>
      </c>
      <c r="B59" s="8" t="s">
        <v>353</v>
      </c>
      <c r="C59" s="32" t="s">
        <v>94</v>
      </c>
      <c r="D59" s="64">
        <f>+D60</f>
        <v>62814</v>
      </c>
      <c r="E59" s="64">
        <f>+E60</f>
        <v>64231</v>
      </c>
      <c r="F59" s="64">
        <f>+F60</f>
        <v>64231</v>
      </c>
      <c r="G59" s="65">
        <f>F59/E59</f>
        <v>1</v>
      </c>
      <c r="H59" s="54"/>
      <c r="I59" s="54"/>
      <c r="J59" s="54"/>
      <c r="K59" s="54"/>
      <c r="L59" s="54"/>
    </row>
    <row r="60" spans="1:12" ht="30.75" customHeight="1">
      <c r="A60" s="8">
        <v>43</v>
      </c>
      <c r="B60" s="8" t="s">
        <v>355</v>
      </c>
      <c r="C60" s="32" t="s">
        <v>354</v>
      </c>
      <c r="D60" s="64">
        <v>62814</v>
      </c>
      <c r="E60" s="64">
        <v>64231</v>
      </c>
      <c r="F60" s="64">
        <v>64231</v>
      </c>
      <c r="G60" s="65">
        <f>F60/E60</f>
        <v>1</v>
      </c>
      <c r="H60" s="54"/>
      <c r="I60" s="54"/>
      <c r="J60" s="54"/>
      <c r="K60" s="54"/>
      <c r="L60" s="54"/>
    </row>
    <row r="61" spans="1:12" ht="15" customHeight="1">
      <c r="A61" s="8">
        <v>44</v>
      </c>
      <c r="B61" s="8" t="s">
        <v>361</v>
      </c>
      <c r="C61" s="32" t="s">
        <v>20</v>
      </c>
      <c r="D61" s="64">
        <f aca="true" t="shared" si="4" ref="D61:F62">+D62</f>
        <v>5733276</v>
      </c>
      <c r="E61" s="78">
        <f>+E62</f>
        <v>7809888</v>
      </c>
      <c r="F61" s="64">
        <f t="shared" si="4"/>
        <v>7809888</v>
      </c>
      <c r="G61" s="65">
        <f t="shared" si="0"/>
        <v>1</v>
      </c>
      <c r="H61" s="54"/>
      <c r="I61" s="54"/>
      <c r="J61" s="54"/>
      <c r="K61" s="54"/>
      <c r="L61" s="54"/>
    </row>
    <row r="62" spans="1:12" ht="17.25" customHeight="1">
      <c r="A62" s="8">
        <v>45</v>
      </c>
      <c r="B62" s="8" t="s">
        <v>362</v>
      </c>
      <c r="C62" s="32" t="s">
        <v>135</v>
      </c>
      <c r="D62" s="64">
        <f t="shared" si="4"/>
        <v>5733276</v>
      </c>
      <c r="E62" s="78">
        <f>+E63</f>
        <v>7809888</v>
      </c>
      <c r="F62" s="64">
        <f t="shared" si="4"/>
        <v>7809888</v>
      </c>
      <c r="G62" s="65">
        <f t="shared" si="0"/>
        <v>1</v>
      </c>
      <c r="H62" s="54"/>
      <c r="I62" s="54"/>
      <c r="J62" s="54"/>
      <c r="K62" s="54"/>
      <c r="L62" s="54"/>
    </row>
    <row r="63" spans="1:12" ht="17.25" customHeight="1">
      <c r="A63" s="8">
        <v>46</v>
      </c>
      <c r="B63" s="8" t="s">
        <v>363</v>
      </c>
      <c r="C63" s="32" t="s">
        <v>364</v>
      </c>
      <c r="D63" s="64">
        <f>+D64</f>
        <v>5733276</v>
      </c>
      <c r="E63" s="78">
        <f>E64+E65+E66+E67+E68</f>
        <v>7809888</v>
      </c>
      <c r="F63" s="64">
        <f>F64+F65+F66+F67+F68</f>
        <v>7809888</v>
      </c>
      <c r="G63" s="65">
        <f t="shared" si="0"/>
        <v>1</v>
      </c>
      <c r="H63" s="54"/>
      <c r="I63" s="54"/>
      <c r="J63" s="54"/>
      <c r="K63" s="54"/>
      <c r="L63" s="54"/>
    </row>
    <row r="64" spans="1:12" ht="27" customHeight="1">
      <c r="A64" s="8">
        <v>47</v>
      </c>
      <c r="B64" s="8" t="s">
        <v>365</v>
      </c>
      <c r="C64" s="32" t="s">
        <v>366</v>
      </c>
      <c r="D64" s="64">
        <v>5733276</v>
      </c>
      <c r="E64" s="53" t="s">
        <v>375</v>
      </c>
      <c r="F64" s="64">
        <v>6175276</v>
      </c>
      <c r="G64" s="65">
        <f t="shared" si="0"/>
        <v>1</v>
      </c>
      <c r="H64" s="54"/>
      <c r="I64" s="54"/>
      <c r="J64" s="54"/>
      <c r="K64" s="54"/>
      <c r="L64" s="54"/>
    </row>
    <row r="65" spans="1:12" ht="50.25" customHeight="1">
      <c r="A65" s="8">
        <v>48</v>
      </c>
      <c r="B65" s="8" t="s">
        <v>367</v>
      </c>
      <c r="C65" s="55" t="s">
        <v>238</v>
      </c>
      <c r="D65" s="64">
        <v>0</v>
      </c>
      <c r="E65" s="64">
        <v>29398</v>
      </c>
      <c r="F65" s="64">
        <v>29398</v>
      </c>
      <c r="G65" s="65">
        <f>F65/E65</f>
        <v>1</v>
      </c>
      <c r="H65" s="54"/>
      <c r="I65" s="54"/>
      <c r="J65" s="54"/>
      <c r="K65" s="54"/>
      <c r="L65" s="54"/>
    </row>
    <row r="66" spans="1:12" ht="48.75" customHeight="1">
      <c r="A66" s="8">
        <v>49</v>
      </c>
      <c r="B66" s="8" t="s">
        <v>376</v>
      </c>
      <c r="C66" s="55" t="s">
        <v>377</v>
      </c>
      <c r="D66" s="64">
        <v>0</v>
      </c>
      <c r="E66" s="64">
        <v>1450492</v>
      </c>
      <c r="F66" s="64">
        <v>1450492</v>
      </c>
      <c r="G66" s="65">
        <f t="shared" si="0"/>
        <v>1</v>
      </c>
      <c r="H66" s="54"/>
      <c r="I66" s="54"/>
      <c r="J66" s="54"/>
      <c r="K66" s="54"/>
      <c r="L66" s="54"/>
    </row>
    <row r="67" spans="1:12" ht="64.5" customHeight="1">
      <c r="A67" s="8">
        <v>50</v>
      </c>
      <c r="B67" s="8" t="s">
        <v>368</v>
      </c>
      <c r="C67" s="55" t="s">
        <v>378</v>
      </c>
      <c r="D67" s="64">
        <v>0</v>
      </c>
      <c r="E67" s="64">
        <v>19722</v>
      </c>
      <c r="F67" s="64">
        <v>19722</v>
      </c>
      <c r="G67" s="65">
        <f>F67/E67</f>
        <v>1</v>
      </c>
      <c r="H67" s="54"/>
      <c r="I67" s="54"/>
      <c r="J67" s="54"/>
      <c r="K67" s="54"/>
      <c r="L67" s="54"/>
    </row>
    <row r="68" spans="1:12" ht="64.5" customHeight="1">
      <c r="A68" s="8">
        <v>51</v>
      </c>
      <c r="B68" s="8" t="s">
        <v>379</v>
      </c>
      <c r="C68" s="55" t="s">
        <v>378</v>
      </c>
      <c r="D68" s="64">
        <v>0</v>
      </c>
      <c r="E68" s="64">
        <v>135000</v>
      </c>
      <c r="F68" s="64">
        <v>135000</v>
      </c>
      <c r="G68" s="65">
        <f t="shared" si="0"/>
        <v>1</v>
      </c>
      <c r="H68" s="54"/>
      <c r="I68" s="54"/>
      <c r="J68" s="54"/>
      <c r="K68" s="54"/>
      <c r="L68" s="54"/>
    </row>
    <row r="69" spans="1:12" ht="12.75">
      <c r="A69" s="259" t="s">
        <v>36</v>
      </c>
      <c r="B69" s="259"/>
      <c r="C69" s="259"/>
      <c r="D69" s="64">
        <f>D14+D46</f>
        <v>7761694</v>
      </c>
      <c r="E69" s="64">
        <f>E14+E46</f>
        <v>9839723</v>
      </c>
      <c r="F69" s="64">
        <f>F14+F46</f>
        <v>9849333.81</v>
      </c>
      <c r="G69" s="65">
        <f t="shared" si="0"/>
        <v>1.000976735828844</v>
      </c>
      <c r="H69" s="54"/>
      <c r="I69" s="54"/>
      <c r="J69" s="54"/>
      <c r="K69" s="54"/>
      <c r="L69" s="54"/>
    </row>
    <row r="70" spans="1:14" ht="144.75" customHeight="1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8"/>
    </row>
    <row r="71" spans="1:14" ht="12.7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1"/>
      <c r="N71" s="38"/>
    </row>
    <row r="72" spans="1:14" ht="12.75">
      <c r="A72" s="262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263"/>
      <c r="N72" s="262"/>
    </row>
    <row r="73" spans="1:14" ht="12.75">
      <c r="A73" s="262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263"/>
      <c r="N73" s="262"/>
    </row>
    <row r="74" spans="1:14" ht="77.25" customHeight="1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8"/>
    </row>
    <row r="75" spans="1:14" ht="54" customHeight="1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8"/>
    </row>
    <row r="76" spans="1:14" ht="69" customHeight="1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8"/>
    </row>
    <row r="77" spans="1:14" ht="106.5" customHeight="1">
      <c r="A77" s="38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8"/>
    </row>
    <row r="78" spans="1:14" ht="104.25" customHeight="1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8"/>
    </row>
    <row r="79" spans="1:14" ht="93.7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8"/>
    </row>
    <row r="80" spans="1:14" ht="120" customHeigh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8"/>
    </row>
    <row r="81" spans="1:14" ht="128.25" customHeight="1">
      <c r="A81" s="38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8"/>
    </row>
    <row r="82" spans="1:14" ht="122.25" customHeight="1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8"/>
    </row>
    <row r="83" spans="1:14" ht="117.75" customHeight="1">
      <c r="A83" s="38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8"/>
    </row>
    <row r="84" spans="1:14" ht="141.75" customHeight="1">
      <c r="A84" s="38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8"/>
    </row>
    <row r="85" spans="1:14" ht="39.75" customHeight="1">
      <c r="A85" s="38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2"/>
      <c r="N85" s="38"/>
    </row>
    <row r="86" spans="1:14" ht="63" customHeight="1">
      <c r="A86" s="38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8"/>
    </row>
    <row r="87" spans="1:14" ht="75" customHeigh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8"/>
    </row>
    <row r="88" spans="1:14" ht="132" customHeight="1">
      <c r="A88" s="38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8"/>
    </row>
    <row r="89" spans="1:14" ht="243" customHeight="1">
      <c r="A89" s="38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3"/>
      <c r="N89" s="38"/>
    </row>
    <row r="90" spans="1:14" ht="165.75" customHeight="1">
      <c r="A90" s="38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3"/>
      <c r="N90" s="38"/>
    </row>
    <row r="91" spans="1:14" ht="344.25" customHeight="1">
      <c r="A91" s="3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3"/>
      <c r="N91" s="38"/>
    </row>
    <row r="92" spans="1:14" ht="278.25" customHeight="1">
      <c r="A92" s="38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3"/>
      <c r="N92" s="38"/>
    </row>
    <row r="93" spans="1:14" ht="12.75">
      <c r="A93" s="261"/>
      <c r="B93" s="261"/>
      <c r="C93" s="261"/>
      <c r="D93" s="261"/>
      <c r="E93" s="261"/>
      <c r="F93" s="261"/>
      <c r="G93" s="261"/>
      <c r="H93" s="261"/>
      <c r="I93" s="261"/>
      <c r="J93" s="261"/>
      <c r="K93" s="261"/>
      <c r="L93" s="261"/>
      <c r="M93" s="261"/>
      <c r="N93" s="38"/>
    </row>
    <row r="94" spans="1:1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</row>
    <row r="95" spans="1:1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</sheetData>
  <sheetProtection/>
  <mergeCells count="26">
    <mergeCell ref="B31:B32"/>
    <mergeCell ref="A47:A48"/>
    <mergeCell ref="B47:B48"/>
    <mergeCell ref="C47:C48"/>
    <mergeCell ref="N72:N73"/>
    <mergeCell ref="A69:C69"/>
    <mergeCell ref="B35:B36"/>
    <mergeCell ref="C35:C36"/>
    <mergeCell ref="A11:A12"/>
    <mergeCell ref="B11:B12"/>
    <mergeCell ref="C11:C12"/>
    <mergeCell ref="A93:M93"/>
    <mergeCell ref="A72:A73"/>
    <mergeCell ref="C5:D5"/>
    <mergeCell ref="M72:M73"/>
    <mergeCell ref="C31:C32"/>
    <mergeCell ref="A34:A35"/>
    <mergeCell ref="A9:L9"/>
    <mergeCell ref="E5:G5"/>
    <mergeCell ref="C7:G7"/>
    <mergeCell ref="C10:G10"/>
    <mergeCell ref="E11:E12"/>
    <mergeCell ref="F11:F12"/>
    <mergeCell ref="G11:G12"/>
    <mergeCell ref="D11:D12"/>
    <mergeCell ref="C6:F6"/>
  </mergeCells>
  <printOptions/>
  <pageMargins left="0.7086614173228347" right="0.31496062992125984" top="0.35433070866141736" bottom="0.1968503937007874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4.7109375" style="2" customWidth="1"/>
    <col min="2" max="2" width="81.7109375" style="2" customWidth="1"/>
    <col min="3" max="3" width="11.8515625" style="2" customWidth="1"/>
    <col min="4" max="4" width="14.00390625" style="2" customWidth="1"/>
    <col min="5" max="5" width="13.28125" style="2" customWidth="1"/>
    <col min="6" max="6" width="13.57421875" style="2" customWidth="1"/>
    <col min="7" max="7" width="11.00390625" style="2" customWidth="1"/>
    <col min="8" max="16384" width="9.140625" style="2" customWidth="1"/>
  </cols>
  <sheetData>
    <row r="1" spans="2:7" ht="12.75">
      <c r="B1" s="248"/>
      <c r="C1" s="248"/>
      <c r="D1" s="248"/>
      <c r="E1" s="246" t="s">
        <v>176</v>
      </c>
      <c r="F1" s="246"/>
      <c r="G1" s="246"/>
    </row>
    <row r="2" spans="2:7" ht="12.75">
      <c r="B2" s="248"/>
      <c r="C2" s="248"/>
      <c r="D2" s="248"/>
      <c r="E2" s="248" t="s">
        <v>267</v>
      </c>
      <c r="F2" s="248"/>
      <c r="G2" s="248"/>
    </row>
    <row r="3" spans="2:7" ht="12.75">
      <c r="B3" s="5"/>
      <c r="C3" s="5"/>
      <c r="D3" s="5"/>
      <c r="E3" s="246" t="s">
        <v>388</v>
      </c>
      <c r="F3" s="246"/>
      <c r="G3" s="246"/>
    </row>
    <row r="4" spans="2:4" ht="12.75" hidden="1">
      <c r="B4" s="248"/>
      <c r="C4" s="248"/>
      <c r="D4" s="248"/>
    </row>
    <row r="5" ht="12.75" hidden="1">
      <c r="A5" s="3"/>
    </row>
    <row r="6" spans="1:7" ht="37.5" customHeight="1">
      <c r="A6" s="270" t="s">
        <v>395</v>
      </c>
      <c r="B6" s="270"/>
      <c r="C6" s="270"/>
      <c r="D6" s="270"/>
      <c r="E6" s="270"/>
      <c r="F6" s="270"/>
      <c r="G6" s="270"/>
    </row>
    <row r="7" ht="12.75" hidden="1">
      <c r="A7" s="3"/>
    </row>
    <row r="8" spans="1:6" ht="12.75">
      <c r="A8" s="3"/>
      <c r="F8" s="2" t="s">
        <v>174</v>
      </c>
    </row>
    <row r="9" spans="1:7" ht="76.5" customHeight="1">
      <c r="A9" s="249" t="s">
        <v>9</v>
      </c>
      <c r="B9" s="249" t="s">
        <v>10</v>
      </c>
      <c r="C9" s="66" t="s">
        <v>167</v>
      </c>
      <c r="D9" s="66" t="s">
        <v>161</v>
      </c>
      <c r="E9" s="67" t="s">
        <v>162</v>
      </c>
      <c r="F9" s="67" t="s">
        <v>155</v>
      </c>
      <c r="G9" s="67" t="s">
        <v>163</v>
      </c>
    </row>
    <row r="10" spans="1:7" ht="14.25" customHeight="1" hidden="1">
      <c r="A10" s="249"/>
      <c r="B10" s="249"/>
      <c r="C10" s="68">
        <v>3</v>
      </c>
      <c r="D10" s="68">
        <v>3</v>
      </c>
      <c r="E10" s="68">
        <v>4</v>
      </c>
      <c r="F10" s="68">
        <v>5</v>
      </c>
      <c r="G10" s="69">
        <v>6</v>
      </c>
    </row>
    <row r="11" spans="1:7" ht="15.75">
      <c r="A11" s="7"/>
      <c r="B11" s="7">
        <v>1</v>
      </c>
      <c r="C11" s="71">
        <v>2</v>
      </c>
      <c r="D11" s="71" t="s">
        <v>164</v>
      </c>
      <c r="E11" s="71" t="s">
        <v>165</v>
      </c>
      <c r="F11" s="71" t="s">
        <v>166</v>
      </c>
      <c r="G11" s="70" t="s">
        <v>168</v>
      </c>
    </row>
    <row r="12" spans="1:7" ht="15" customHeight="1">
      <c r="A12" s="7">
        <v>1</v>
      </c>
      <c r="B12" s="13" t="s">
        <v>11</v>
      </c>
      <c r="C12" s="45" t="s">
        <v>22</v>
      </c>
      <c r="D12" s="81">
        <f>+D13+D14+D15+D16</f>
        <v>3209504</v>
      </c>
      <c r="E12" s="81">
        <f>+E13+E14+E15+E16</f>
        <v>3267087.8299999996</v>
      </c>
      <c r="F12" s="82">
        <f>+F13+F14+F15+F16</f>
        <v>3261310.8299999996</v>
      </c>
      <c r="G12" s="149">
        <f>+F12/E12</f>
        <v>0.9982317585872799</v>
      </c>
    </row>
    <row r="13" spans="1:7" ht="27.75" customHeight="1">
      <c r="A13" s="7">
        <v>2</v>
      </c>
      <c r="B13" s="11" t="s">
        <v>12</v>
      </c>
      <c r="C13" s="12" t="s">
        <v>23</v>
      </c>
      <c r="D13" s="83">
        <v>584213</v>
      </c>
      <c r="E13" s="83">
        <v>584212.61</v>
      </c>
      <c r="F13" s="84">
        <v>584212.61</v>
      </c>
      <c r="G13" s="148">
        <v>0.9999979859994478</v>
      </c>
    </row>
    <row r="14" spans="1:7" ht="30" customHeight="1">
      <c r="A14" s="7">
        <v>3</v>
      </c>
      <c r="B14" s="11" t="s">
        <v>13</v>
      </c>
      <c r="C14" s="12" t="s">
        <v>24</v>
      </c>
      <c r="D14" s="83">
        <v>2373868</v>
      </c>
      <c r="E14" s="83">
        <v>2427528.11</v>
      </c>
      <c r="F14" s="84">
        <v>2427528.11</v>
      </c>
      <c r="G14" s="148">
        <v>1</v>
      </c>
    </row>
    <row r="15" spans="1:7" ht="12.75" customHeight="1">
      <c r="A15" s="7">
        <v>4</v>
      </c>
      <c r="B15" s="11" t="s">
        <v>14</v>
      </c>
      <c r="C15" s="12" t="s">
        <v>25</v>
      </c>
      <c r="D15" s="59">
        <v>3000</v>
      </c>
      <c r="E15" s="59">
        <v>3000</v>
      </c>
      <c r="F15" s="82">
        <v>0</v>
      </c>
      <c r="G15" s="149">
        <v>0</v>
      </c>
    </row>
    <row r="16" spans="1:7" ht="14.25" customHeight="1">
      <c r="A16" s="7">
        <v>5</v>
      </c>
      <c r="B16" s="11" t="s">
        <v>21</v>
      </c>
      <c r="C16" s="12" t="s">
        <v>26</v>
      </c>
      <c r="D16" s="59">
        <v>248423</v>
      </c>
      <c r="E16" s="59">
        <v>252347.11</v>
      </c>
      <c r="F16" s="82">
        <v>249570.11</v>
      </c>
      <c r="G16" s="149">
        <f>+F16/E16</f>
        <v>0.9889953168078683</v>
      </c>
    </row>
    <row r="17" spans="1:7" ht="15" customHeight="1">
      <c r="A17" s="7">
        <v>6</v>
      </c>
      <c r="B17" s="13" t="s">
        <v>15</v>
      </c>
      <c r="C17" s="12" t="s">
        <v>27</v>
      </c>
      <c r="D17" s="59">
        <f>D18</f>
        <v>62814</v>
      </c>
      <c r="E17" s="59">
        <f>E18</f>
        <v>64231</v>
      </c>
      <c r="F17" s="82">
        <f>F18</f>
        <v>64231</v>
      </c>
      <c r="G17" s="149">
        <v>0.9999979859994478</v>
      </c>
    </row>
    <row r="18" spans="1:7" ht="12" customHeight="1">
      <c r="A18" s="7">
        <v>7</v>
      </c>
      <c r="B18" s="11" t="s">
        <v>16</v>
      </c>
      <c r="C18" s="12" t="s">
        <v>28</v>
      </c>
      <c r="D18" s="59">
        <v>62814</v>
      </c>
      <c r="E18" s="59">
        <v>64231</v>
      </c>
      <c r="F18" s="82">
        <v>64231</v>
      </c>
      <c r="G18" s="149">
        <v>0.9999979859994478</v>
      </c>
    </row>
    <row r="19" spans="1:7" ht="18.75" customHeight="1">
      <c r="A19" s="7">
        <v>8</v>
      </c>
      <c r="B19" s="14" t="s">
        <v>33</v>
      </c>
      <c r="C19" s="12" t="s">
        <v>32</v>
      </c>
      <c r="D19" s="59">
        <f>D21</f>
        <v>83216</v>
      </c>
      <c r="E19" s="59">
        <f>E20+E21</f>
        <v>75447.64</v>
      </c>
      <c r="F19" s="82">
        <f>F20+F21</f>
        <v>75447.64</v>
      </c>
      <c r="G19" s="149">
        <v>0.9999979859994478</v>
      </c>
    </row>
    <row r="20" spans="1:7" ht="12.75" customHeight="1">
      <c r="A20" s="7">
        <v>9</v>
      </c>
      <c r="B20" s="14" t="s">
        <v>239</v>
      </c>
      <c r="C20" s="12" t="s">
        <v>240</v>
      </c>
      <c r="D20" s="59">
        <v>0</v>
      </c>
      <c r="E20" s="59">
        <v>20709</v>
      </c>
      <c r="F20" s="82">
        <v>20709</v>
      </c>
      <c r="G20" s="149">
        <f>+F20/E20</f>
        <v>1</v>
      </c>
    </row>
    <row r="21" spans="1:7" ht="18.75" customHeight="1">
      <c r="A21" s="7">
        <v>10</v>
      </c>
      <c r="B21" s="14" t="s">
        <v>35</v>
      </c>
      <c r="C21" s="12" t="s">
        <v>34</v>
      </c>
      <c r="D21" s="59">
        <v>83216</v>
      </c>
      <c r="E21" s="59">
        <v>54738.64</v>
      </c>
      <c r="F21" s="82">
        <v>54738.64</v>
      </c>
      <c r="G21" s="149">
        <v>0.9999979859994478</v>
      </c>
    </row>
    <row r="22" spans="1:7" ht="16.5" customHeight="1">
      <c r="A22" s="7">
        <v>11</v>
      </c>
      <c r="B22" s="14" t="s">
        <v>78</v>
      </c>
      <c r="C22" s="12" t="s">
        <v>75</v>
      </c>
      <c r="D22" s="59">
        <f>D23</f>
        <v>96600</v>
      </c>
      <c r="E22" s="59">
        <f>E23</f>
        <v>1686622</v>
      </c>
      <c r="F22" s="82">
        <f>F23</f>
        <v>1660022</v>
      </c>
      <c r="G22" s="149">
        <f>F22/E22</f>
        <v>0.9842288313564035</v>
      </c>
    </row>
    <row r="23" spans="1:7" ht="16.5" customHeight="1">
      <c r="A23" s="7">
        <v>12</v>
      </c>
      <c r="B23" s="14" t="s">
        <v>76</v>
      </c>
      <c r="C23" s="12" t="s">
        <v>77</v>
      </c>
      <c r="D23" s="59">
        <v>96600</v>
      </c>
      <c r="E23" s="59">
        <v>1686622</v>
      </c>
      <c r="F23" s="82">
        <v>1660022</v>
      </c>
      <c r="G23" s="149">
        <f>F23/E23</f>
        <v>0.9842288313564035</v>
      </c>
    </row>
    <row r="24" spans="1:7" ht="15.75" customHeight="1">
      <c r="A24" s="7">
        <v>13</v>
      </c>
      <c r="B24" s="13" t="s">
        <v>17</v>
      </c>
      <c r="C24" s="12" t="s">
        <v>29</v>
      </c>
      <c r="D24" s="59">
        <f>D25+D26</f>
        <v>871560</v>
      </c>
      <c r="E24" s="59">
        <f>E25+E26</f>
        <v>1032681.83</v>
      </c>
      <c r="F24" s="82">
        <f>F25+F26</f>
        <v>1014530</v>
      </c>
      <c r="G24" s="149">
        <v>0.9999979859994478</v>
      </c>
    </row>
    <row r="25" spans="1:7" ht="13.5" customHeight="1">
      <c r="A25" s="7">
        <v>14</v>
      </c>
      <c r="B25" s="13" t="s">
        <v>42</v>
      </c>
      <c r="C25" s="12" t="s">
        <v>43</v>
      </c>
      <c r="D25" s="59">
        <v>75000</v>
      </c>
      <c r="E25" s="59">
        <v>75000</v>
      </c>
      <c r="F25" s="82">
        <v>75000</v>
      </c>
      <c r="G25" s="149">
        <v>0.9999979859994478</v>
      </c>
    </row>
    <row r="26" spans="1:7" ht="14.25" customHeight="1">
      <c r="A26" s="7">
        <v>15</v>
      </c>
      <c r="B26" s="11" t="s">
        <v>18</v>
      </c>
      <c r="C26" s="12" t="s">
        <v>30</v>
      </c>
      <c r="D26" s="59">
        <v>796560</v>
      </c>
      <c r="E26" s="59">
        <v>957681.83</v>
      </c>
      <c r="F26" s="82">
        <v>939530</v>
      </c>
      <c r="G26" s="149">
        <v>0.9811</v>
      </c>
    </row>
    <row r="27" spans="1:7" ht="15" customHeight="1">
      <c r="A27" s="7">
        <v>16</v>
      </c>
      <c r="B27" s="11" t="s">
        <v>149</v>
      </c>
      <c r="C27" s="12" t="s">
        <v>73</v>
      </c>
      <c r="D27" s="59">
        <f>+D28</f>
        <v>3250000</v>
      </c>
      <c r="E27" s="59">
        <f>+E28</f>
        <v>3560000</v>
      </c>
      <c r="F27" s="82">
        <f>+F28</f>
        <v>3560000</v>
      </c>
      <c r="G27" s="149">
        <f>+F27/E27</f>
        <v>1</v>
      </c>
    </row>
    <row r="28" spans="1:7" ht="13.5" customHeight="1">
      <c r="A28" s="7">
        <v>17</v>
      </c>
      <c r="B28" s="11" t="s">
        <v>19</v>
      </c>
      <c r="C28" s="12" t="s">
        <v>45</v>
      </c>
      <c r="D28" s="59">
        <v>3250000</v>
      </c>
      <c r="E28" s="59">
        <v>3560000</v>
      </c>
      <c r="F28" s="82">
        <v>3560000</v>
      </c>
      <c r="G28" s="149">
        <f>+F28/E28</f>
        <v>1</v>
      </c>
    </row>
    <row r="29" spans="1:7" ht="13.5" customHeight="1">
      <c r="A29" s="7">
        <v>18</v>
      </c>
      <c r="B29" s="11" t="s">
        <v>389</v>
      </c>
      <c r="C29" s="12" t="s">
        <v>390</v>
      </c>
      <c r="D29" s="59"/>
      <c r="E29" s="81">
        <v>24000</v>
      </c>
      <c r="F29" s="82">
        <v>24000</v>
      </c>
      <c r="G29" s="149">
        <v>1</v>
      </c>
    </row>
    <row r="30" spans="1:7" ht="13.5" customHeight="1">
      <c r="A30" s="7">
        <v>19</v>
      </c>
      <c r="B30" s="11" t="s">
        <v>391</v>
      </c>
      <c r="C30" s="12" t="s">
        <v>392</v>
      </c>
      <c r="D30" s="59"/>
      <c r="E30" s="59">
        <v>24000</v>
      </c>
      <c r="F30" s="82">
        <v>24000</v>
      </c>
      <c r="G30" s="149">
        <f>+F30/E30</f>
        <v>1</v>
      </c>
    </row>
    <row r="31" spans="1:7" ht="27.75" customHeight="1">
      <c r="A31" s="7">
        <v>20</v>
      </c>
      <c r="B31" s="11" t="s">
        <v>222</v>
      </c>
      <c r="C31" s="12" t="s">
        <v>66</v>
      </c>
      <c r="D31" s="59">
        <v>188000</v>
      </c>
      <c r="E31" s="59">
        <v>188000</v>
      </c>
      <c r="F31" s="84">
        <v>188000</v>
      </c>
      <c r="G31" s="148">
        <f>+F31/E31</f>
        <v>1</v>
      </c>
    </row>
    <row r="32" spans="1:8" ht="12.75">
      <c r="A32" s="269" t="s">
        <v>36</v>
      </c>
      <c r="B32" s="269"/>
      <c r="C32" s="10"/>
      <c r="D32" s="59">
        <f>D12+D17+D19+D22+D24+D27+D31</f>
        <v>7761694</v>
      </c>
      <c r="E32" s="59">
        <f>E12+E17+E19+E22+E24+E27+E29+E31</f>
        <v>9898070.3</v>
      </c>
      <c r="F32" s="84">
        <f>F12+F17+F19+F22+F24+F27+F29+F31</f>
        <v>9847541.469999999</v>
      </c>
      <c r="G32" s="149">
        <f>+F32/E32</f>
        <v>0.9948950827314288</v>
      </c>
      <c r="H32" s="79"/>
    </row>
  </sheetData>
  <sheetProtection/>
  <mergeCells count="10">
    <mergeCell ref="E2:G2"/>
    <mergeCell ref="A32:B32"/>
    <mergeCell ref="A9:A10"/>
    <mergeCell ref="B9:B10"/>
    <mergeCell ref="A6:G6"/>
    <mergeCell ref="B1:D1"/>
    <mergeCell ref="B2:D2"/>
    <mergeCell ref="B4:D4"/>
    <mergeCell ref="E1:G1"/>
    <mergeCell ref="E3:G3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zoomScalePageLayoutView="0" workbookViewId="0" topLeftCell="A113">
      <selection activeCell="N104" sqref="N104"/>
    </sheetView>
  </sheetViews>
  <sheetFormatPr defaultColWidth="9.140625" defaultRowHeight="12.75"/>
  <cols>
    <col min="1" max="1" width="4.140625" style="0" customWidth="1"/>
    <col min="2" max="2" width="75.00390625" style="0" customWidth="1"/>
    <col min="3" max="3" width="6.28125" style="0" customWidth="1"/>
    <col min="4" max="4" width="6.8515625" style="0" customWidth="1"/>
    <col min="5" max="5" width="10.57421875" style="0" customWidth="1"/>
    <col min="6" max="6" width="6.28125" style="0" customWidth="1"/>
    <col min="7" max="7" width="11.00390625" style="0" customWidth="1"/>
    <col min="8" max="8" width="11.28125" style="0" customWidth="1"/>
    <col min="9" max="9" width="10.57421875" style="0" customWidth="1"/>
    <col min="10" max="10" width="10.7109375" style="0" customWidth="1"/>
  </cols>
  <sheetData>
    <row r="1" spans="1:10" ht="12.75">
      <c r="A1" s="85"/>
      <c r="B1" s="274" t="s">
        <v>194</v>
      </c>
      <c r="C1" s="274"/>
      <c r="D1" s="274"/>
      <c r="E1" s="274"/>
      <c r="F1" s="274"/>
      <c r="G1" s="274"/>
      <c r="H1" s="273"/>
      <c r="I1" s="273"/>
      <c r="J1" s="273"/>
    </row>
    <row r="2" spans="1:10" ht="28.5" customHeight="1">
      <c r="A2" s="85"/>
      <c r="B2" s="274" t="s">
        <v>393</v>
      </c>
      <c r="C2" s="274"/>
      <c r="D2" s="274"/>
      <c r="E2" s="274"/>
      <c r="F2" s="274"/>
      <c r="G2" s="274"/>
      <c r="H2" s="273"/>
      <c r="I2" s="273"/>
      <c r="J2" s="273"/>
    </row>
    <row r="3" spans="1:10" ht="12.75">
      <c r="A3" s="85"/>
      <c r="B3" s="274"/>
      <c r="C3" s="274"/>
      <c r="D3" s="274"/>
      <c r="E3" s="274"/>
      <c r="F3" s="274"/>
      <c r="G3" s="274"/>
      <c r="H3" s="273"/>
      <c r="I3" s="273"/>
      <c r="J3" s="273"/>
    </row>
    <row r="4" spans="1:10" ht="12.75">
      <c r="A4" s="275" t="s">
        <v>195</v>
      </c>
      <c r="B4" s="275"/>
      <c r="C4" s="275"/>
      <c r="D4" s="275"/>
      <c r="E4" s="275"/>
      <c r="F4" s="275"/>
      <c r="G4" s="87"/>
      <c r="H4" s="273"/>
      <c r="I4" s="273"/>
      <c r="J4" s="273"/>
    </row>
    <row r="5" spans="1:10" ht="12.75">
      <c r="A5" s="275" t="s">
        <v>394</v>
      </c>
      <c r="B5" s="275"/>
      <c r="C5" s="275"/>
      <c r="D5" s="275"/>
      <c r="E5" s="275"/>
      <c r="F5" s="275"/>
      <c r="G5" s="86"/>
      <c r="H5" s="86"/>
      <c r="I5" s="86"/>
      <c r="J5" s="86"/>
    </row>
    <row r="6" spans="1:10" ht="12.75">
      <c r="A6" s="88"/>
      <c r="B6" s="88"/>
      <c r="C6" s="88"/>
      <c r="D6" s="88"/>
      <c r="E6" s="88"/>
      <c r="F6" s="88"/>
      <c r="G6" s="88" t="s">
        <v>196</v>
      </c>
      <c r="H6" s="86"/>
      <c r="I6" s="86"/>
      <c r="J6" s="86"/>
    </row>
    <row r="7" spans="1:10" ht="12.75">
      <c r="A7" s="276" t="s">
        <v>197</v>
      </c>
      <c r="B7" s="276" t="s">
        <v>39</v>
      </c>
      <c r="C7" s="276" t="s">
        <v>198</v>
      </c>
      <c r="D7" s="271" t="s">
        <v>214</v>
      </c>
      <c r="E7" s="271" t="s">
        <v>60</v>
      </c>
      <c r="F7" s="271" t="s">
        <v>215</v>
      </c>
      <c r="G7" s="271" t="s">
        <v>161</v>
      </c>
      <c r="H7" s="272" t="s">
        <v>162</v>
      </c>
      <c r="I7" s="272" t="s">
        <v>155</v>
      </c>
      <c r="J7" s="272" t="s">
        <v>163</v>
      </c>
    </row>
    <row r="8" spans="1:10" ht="36" customHeight="1">
      <c r="A8" s="276"/>
      <c r="B8" s="276"/>
      <c r="C8" s="276"/>
      <c r="D8" s="271"/>
      <c r="E8" s="271"/>
      <c r="F8" s="271"/>
      <c r="G8" s="271"/>
      <c r="H8" s="272"/>
      <c r="I8" s="272"/>
      <c r="J8" s="272"/>
    </row>
    <row r="9" spans="1:10" ht="12.75">
      <c r="A9" s="90"/>
      <c r="B9" s="89">
        <v>1</v>
      </c>
      <c r="C9" s="90">
        <v>2</v>
      </c>
      <c r="D9" s="91" t="s">
        <v>164</v>
      </c>
      <c r="E9" s="91" t="s">
        <v>165</v>
      </c>
      <c r="F9" s="91" t="s">
        <v>166</v>
      </c>
      <c r="G9" s="90">
        <v>6</v>
      </c>
      <c r="H9" s="90">
        <v>7</v>
      </c>
      <c r="I9" s="90">
        <v>8</v>
      </c>
      <c r="J9" s="90">
        <v>9</v>
      </c>
    </row>
    <row r="10" spans="1:10" ht="15.75" customHeight="1">
      <c r="A10" s="92">
        <v>1</v>
      </c>
      <c r="B10" s="93" t="s">
        <v>268</v>
      </c>
      <c r="C10" s="94">
        <v>831</v>
      </c>
      <c r="D10" s="93"/>
      <c r="E10" s="93"/>
      <c r="F10" s="93"/>
      <c r="G10" s="95">
        <f>G11+G54+G63+G79+G98+G114+G121+G128</f>
        <v>7761694</v>
      </c>
      <c r="H10" s="95">
        <f>H11+H55+H63+H79+H98+H114+H121+H128</f>
        <v>9898070.3</v>
      </c>
      <c r="I10" s="95">
        <f>I11+I54+I63+I79+I98+I114+I121+I128</f>
        <v>9847541.469999999</v>
      </c>
      <c r="J10" s="119">
        <f>I10/H10*100</f>
        <v>99.48950827314287</v>
      </c>
    </row>
    <row r="11" spans="1:10" ht="13.5" customHeight="1">
      <c r="A11" s="97">
        <v>2</v>
      </c>
      <c r="B11" s="98" t="s">
        <v>199</v>
      </c>
      <c r="C11" s="94">
        <v>831</v>
      </c>
      <c r="D11" s="99" t="s">
        <v>22</v>
      </c>
      <c r="E11" s="99"/>
      <c r="F11" s="99"/>
      <c r="G11" s="100">
        <f>G12+G18+G28+G34</f>
        <v>3209504</v>
      </c>
      <c r="H11" s="100">
        <f>H12+H18+H28+H34</f>
        <v>3267087.8299999996</v>
      </c>
      <c r="I11" s="100">
        <f>I12+I18+I28+I34</f>
        <v>3261310.8299999996</v>
      </c>
      <c r="J11" s="96">
        <f aca="true" t="shared" si="0" ref="J11:J83">I11/H11*100</f>
        <v>99.82317585872799</v>
      </c>
    </row>
    <row r="12" spans="1:10" s="242" customFormat="1" ht="24">
      <c r="A12" s="92">
        <v>3</v>
      </c>
      <c r="B12" s="241" t="s">
        <v>40</v>
      </c>
      <c r="C12" s="94">
        <v>831</v>
      </c>
      <c r="D12" s="99" t="s">
        <v>23</v>
      </c>
      <c r="E12" s="99"/>
      <c r="F12" s="99"/>
      <c r="G12" s="100">
        <f aca="true" t="shared" si="1" ref="G12:I15">G13</f>
        <v>584213</v>
      </c>
      <c r="H12" s="100">
        <f t="shared" si="1"/>
        <v>584212.61</v>
      </c>
      <c r="I12" s="100">
        <f t="shared" si="1"/>
        <v>584212.61</v>
      </c>
      <c r="J12" s="96">
        <f t="shared" si="0"/>
        <v>100</v>
      </c>
    </row>
    <row r="13" spans="1:10" ht="24">
      <c r="A13" s="97">
        <v>4</v>
      </c>
      <c r="B13" s="241" t="s">
        <v>72</v>
      </c>
      <c r="C13" s="94">
        <v>831</v>
      </c>
      <c r="D13" s="99" t="s">
        <v>23</v>
      </c>
      <c r="E13" s="99" t="s">
        <v>241</v>
      </c>
      <c r="F13" s="99"/>
      <c r="G13" s="100">
        <f t="shared" si="1"/>
        <v>584213</v>
      </c>
      <c r="H13" s="100">
        <f t="shared" si="1"/>
        <v>584212.61</v>
      </c>
      <c r="I13" s="100">
        <f t="shared" si="1"/>
        <v>584212.61</v>
      </c>
      <c r="J13" s="96">
        <f t="shared" si="0"/>
        <v>100</v>
      </c>
    </row>
    <row r="14" spans="1:10" ht="12.75">
      <c r="A14" s="92">
        <v>5</v>
      </c>
      <c r="B14" s="241" t="s">
        <v>200</v>
      </c>
      <c r="C14" s="94">
        <v>831</v>
      </c>
      <c r="D14" s="99" t="s">
        <v>23</v>
      </c>
      <c r="E14" s="99" t="s">
        <v>242</v>
      </c>
      <c r="F14" s="99"/>
      <c r="G14" s="100">
        <f>G16</f>
        <v>584213</v>
      </c>
      <c r="H14" s="100">
        <f t="shared" si="1"/>
        <v>584212.61</v>
      </c>
      <c r="I14" s="100">
        <f t="shared" si="1"/>
        <v>584212.61</v>
      </c>
      <c r="J14" s="96">
        <f t="shared" si="0"/>
        <v>100</v>
      </c>
    </row>
    <row r="15" spans="1:10" ht="36">
      <c r="A15" s="97">
        <v>6</v>
      </c>
      <c r="B15" s="241" t="s">
        <v>201</v>
      </c>
      <c r="C15" s="94">
        <v>831</v>
      </c>
      <c r="D15" s="99" t="s">
        <v>23</v>
      </c>
      <c r="E15" s="99" t="s">
        <v>243</v>
      </c>
      <c r="F15" s="99"/>
      <c r="G15" s="100">
        <f aca="true" t="shared" si="2" ref="G15:I16">G16</f>
        <v>584213</v>
      </c>
      <c r="H15" s="100">
        <f t="shared" si="1"/>
        <v>584212.61</v>
      </c>
      <c r="I15" s="100">
        <f t="shared" si="1"/>
        <v>584212.61</v>
      </c>
      <c r="J15" s="96">
        <f t="shared" si="0"/>
        <v>100</v>
      </c>
    </row>
    <row r="16" spans="1:10" ht="36">
      <c r="A16" s="92">
        <v>7</v>
      </c>
      <c r="B16" s="103" t="s">
        <v>202</v>
      </c>
      <c r="C16" s="94">
        <v>831</v>
      </c>
      <c r="D16" s="99" t="s">
        <v>23</v>
      </c>
      <c r="E16" s="99" t="s">
        <v>243</v>
      </c>
      <c r="F16" s="99" t="s">
        <v>87</v>
      </c>
      <c r="G16" s="100">
        <f t="shared" si="2"/>
        <v>584213</v>
      </c>
      <c r="H16" s="100">
        <f t="shared" si="2"/>
        <v>584212.61</v>
      </c>
      <c r="I16" s="100">
        <f t="shared" si="2"/>
        <v>584212.61</v>
      </c>
      <c r="J16" s="96">
        <f t="shared" si="0"/>
        <v>100</v>
      </c>
    </row>
    <row r="17" spans="1:10" ht="12.75">
      <c r="A17" s="97">
        <v>8</v>
      </c>
      <c r="B17" s="103" t="s">
        <v>49</v>
      </c>
      <c r="C17" s="94">
        <v>831</v>
      </c>
      <c r="D17" s="99" t="s">
        <v>23</v>
      </c>
      <c r="E17" s="99" t="s">
        <v>243</v>
      </c>
      <c r="F17" s="99" t="s">
        <v>203</v>
      </c>
      <c r="G17" s="100">
        <v>584213</v>
      </c>
      <c r="H17" s="100">
        <v>584212.61</v>
      </c>
      <c r="I17" s="100">
        <v>584212.61</v>
      </c>
      <c r="J17" s="96">
        <f t="shared" si="0"/>
        <v>100</v>
      </c>
    </row>
    <row r="18" spans="1:10" ht="24">
      <c r="A18" s="92">
        <v>9</v>
      </c>
      <c r="B18" s="98" t="s">
        <v>13</v>
      </c>
      <c r="C18" s="94">
        <v>831</v>
      </c>
      <c r="D18" s="101" t="s">
        <v>24</v>
      </c>
      <c r="E18" s="101"/>
      <c r="F18" s="101"/>
      <c r="G18" s="100">
        <f aca="true" t="shared" si="3" ref="G18:I19">G19</f>
        <v>2373868</v>
      </c>
      <c r="H18" s="100">
        <f t="shared" si="3"/>
        <v>2427528.11</v>
      </c>
      <c r="I18" s="100">
        <f t="shared" si="3"/>
        <v>2427528.11</v>
      </c>
      <c r="J18" s="96">
        <f t="shared" si="0"/>
        <v>100</v>
      </c>
    </row>
    <row r="19" spans="1:10" ht="12.75">
      <c r="A19" s="97">
        <v>10</v>
      </c>
      <c r="B19" s="98" t="s">
        <v>68</v>
      </c>
      <c r="C19" s="94">
        <v>831</v>
      </c>
      <c r="D19" s="99" t="s">
        <v>24</v>
      </c>
      <c r="E19" s="99" t="s">
        <v>226</v>
      </c>
      <c r="F19" s="99"/>
      <c r="G19" s="100">
        <f t="shared" si="3"/>
        <v>2373868</v>
      </c>
      <c r="H19" s="100">
        <f t="shared" si="3"/>
        <v>2427528.11</v>
      </c>
      <c r="I19" s="100">
        <f t="shared" si="3"/>
        <v>2427528.11</v>
      </c>
      <c r="J19" s="96">
        <f t="shared" si="0"/>
        <v>100</v>
      </c>
    </row>
    <row r="20" spans="1:10" ht="12.75">
      <c r="A20" s="92">
        <v>11</v>
      </c>
      <c r="B20" s="98" t="s">
        <v>269</v>
      </c>
      <c r="C20" s="94">
        <v>831</v>
      </c>
      <c r="D20" s="99" t="s">
        <v>24</v>
      </c>
      <c r="E20" s="99" t="s">
        <v>227</v>
      </c>
      <c r="F20" s="99"/>
      <c r="G20" s="100">
        <f>G21</f>
        <v>2373868</v>
      </c>
      <c r="H20" s="100">
        <f>H21</f>
        <v>2427528.11</v>
      </c>
      <c r="I20" s="100">
        <f>I21</f>
        <v>2427528.11</v>
      </c>
      <c r="J20" s="96">
        <f t="shared" si="0"/>
        <v>100</v>
      </c>
    </row>
    <row r="21" spans="1:10" ht="24">
      <c r="A21" s="92">
        <v>12</v>
      </c>
      <c r="B21" s="241" t="s">
        <v>204</v>
      </c>
      <c r="C21" s="94">
        <v>831</v>
      </c>
      <c r="D21" s="99" t="s">
        <v>24</v>
      </c>
      <c r="E21" s="99" t="s">
        <v>244</v>
      </c>
      <c r="F21" s="99"/>
      <c r="G21" s="100">
        <f>G22+G24+G26</f>
        <v>2373868</v>
      </c>
      <c r="H21" s="100">
        <f>H22+H24+H26</f>
        <v>2427528.11</v>
      </c>
      <c r="I21" s="100">
        <f>I22+I24+I26</f>
        <v>2427528.11</v>
      </c>
      <c r="J21" s="96">
        <f t="shared" si="0"/>
        <v>100</v>
      </c>
    </row>
    <row r="22" spans="1:10" ht="36">
      <c r="A22" s="97">
        <v>13</v>
      </c>
      <c r="B22" s="103" t="s">
        <v>202</v>
      </c>
      <c r="C22" s="94">
        <v>831</v>
      </c>
      <c r="D22" s="99" t="s">
        <v>24</v>
      </c>
      <c r="E22" s="99" t="s">
        <v>244</v>
      </c>
      <c r="F22" s="99" t="s">
        <v>87</v>
      </c>
      <c r="G22" s="100">
        <f>G23</f>
        <v>1873337</v>
      </c>
      <c r="H22" s="100">
        <f>H23</f>
        <v>1847367.02</v>
      </c>
      <c r="I22" s="100">
        <f>I23</f>
        <v>1847367.02</v>
      </c>
      <c r="J22" s="96">
        <f t="shared" si="0"/>
        <v>100</v>
      </c>
    </row>
    <row r="23" spans="1:10" ht="12.75">
      <c r="A23" s="92">
        <v>14</v>
      </c>
      <c r="B23" s="103" t="s">
        <v>49</v>
      </c>
      <c r="C23" s="94">
        <v>831</v>
      </c>
      <c r="D23" s="99" t="s">
        <v>24</v>
      </c>
      <c r="E23" s="99" t="s">
        <v>244</v>
      </c>
      <c r="F23" s="99" t="s">
        <v>203</v>
      </c>
      <c r="G23" s="100">
        <v>1873337</v>
      </c>
      <c r="H23" s="100">
        <v>1847367.02</v>
      </c>
      <c r="I23" s="100">
        <v>1847367.02</v>
      </c>
      <c r="J23" s="96">
        <f t="shared" si="0"/>
        <v>100</v>
      </c>
    </row>
    <row r="24" spans="1:10" ht="12.75">
      <c r="A24" s="97">
        <v>15</v>
      </c>
      <c r="B24" s="103" t="s">
        <v>51</v>
      </c>
      <c r="C24" s="94">
        <v>831</v>
      </c>
      <c r="D24" s="99" t="s">
        <v>24</v>
      </c>
      <c r="E24" s="99" t="s">
        <v>244</v>
      </c>
      <c r="F24" s="99" t="s">
        <v>56</v>
      </c>
      <c r="G24" s="100">
        <f>G25</f>
        <v>496131</v>
      </c>
      <c r="H24" s="100">
        <f>H25</f>
        <v>574892.56</v>
      </c>
      <c r="I24" s="100">
        <f>I25</f>
        <v>574892.56</v>
      </c>
      <c r="J24" s="96">
        <f t="shared" si="0"/>
        <v>100</v>
      </c>
    </row>
    <row r="25" spans="1:10" ht="12.75">
      <c r="A25" s="92">
        <v>16</v>
      </c>
      <c r="B25" s="103" t="s">
        <v>63</v>
      </c>
      <c r="C25" s="94">
        <v>831</v>
      </c>
      <c r="D25" s="99" t="s">
        <v>24</v>
      </c>
      <c r="E25" s="99" t="s">
        <v>244</v>
      </c>
      <c r="F25" s="99" t="s">
        <v>44</v>
      </c>
      <c r="G25" s="100">
        <v>496131</v>
      </c>
      <c r="H25" s="100">
        <v>574892.56</v>
      </c>
      <c r="I25" s="100">
        <v>574892.56</v>
      </c>
      <c r="J25" s="96">
        <f t="shared" si="0"/>
        <v>100</v>
      </c>
    </row>
    <row r="26" spans="1:10" ht="12.75">
      <c r="A26" s="97">
        <v>17</v>
      </c>
      <c r="B26" s="103" t="s">
        <v>52</v>
      </c>
      <c r="C26" s="94">
        <v>831</v>
      </c>
      <c r="D26" s="99" t="s">
        <v>24</v>
      </c>
      <c r="E26" s="99" t="s">
        <v>244</v>
      </c>
      <c r="F26" s="99" t="s">
        <v>205</v>
      </c>
      <c r="G26" s="100">
        <f>G27</f>
        <v>4400</v>
      </c>
      <c r="H26" s="100">
        <f>H27</f>
        <v>5268.53</v>
      </c>
      <c r="I26" s="100">
        <f>I27</f>
        <v>5268.53</v>
      </c>
      <c r="J26" s="96">
        <f t="shared" si="0"/>
        <v>100</v>
      </c>
    </row>
    <row r="27" spans="1:10" ht="12.75">
      <c r="A27" s="92">
        <v>18</v>
      </c>
      <c r="B27" s="103" t="s">
        <v>53</v>
      </c>
      <c r="C27" s="94">
        <v>831</v>
      </c>
      <c r="D27" s="99" t="s">
        <v>24</v>
      </c>
      <c r="E27" s="99" t="s">
        <v>244</v>
      </c>
      <c r="F27" s="99" t="s">
        <v>206</v>
      </c>
      <c r="G27" s="100">
        <v>4400</v>
      </c>
      <c r="H27" s="100">
        <v>5268.53</v>
      </c>
      <c r="I27" s="100">
        <v>5268.53</v>
      </c>
      <c r="J27" s="96">
        <f t="shared" si="0"/>
        <v>100</v>
      </c>
    </row>
    <row r="28" spans="1:10" ht="12.75">
      <c r="A28" s="97">
        <v>19</v>
      </c>
      <c r="B28" s="150" t="s">
        <v>14</v>
      </c>
      <c r="C28" s="94">
        <v>831</v>
      </c>
      <c r="D28" s="99" t="s">
        <v>25</v>
      </c>
      <c r="E28" s="99"/>
      <c r="F28" s="99"/>
      <c r="G28" s="100">
        <f>G29</f>
        <v>3000</v>
      </c>
      <c r="H28" s="100">
        <f aca="true" t="shared" si="4" ref="H28:I32">H29</f>
        <v>3000</v>
      </c>
      <c r="I28" s="100">
        <f t="shared" si="4"/>
        <v>0</v>
      </c>
      <c r="J28" s="96"/>
    </row>
    <row r="29" spans="1:10" ht="24">
      <c r="A29" s="92">
        <v>20</v>
      </c>
      <c r="B29" s="241" t="s">
        <v>204</v>
      </c>
      <c r="C29" s="94">
        <v>831</v>
      </c>
      <c r="D29" s="99" t="s">
        <v>25</v>
      </c>
      <c r="E29" s="99" t="s">
        <v>226</v>
      </c>
      <c r="F29" s="99"/>
      <c r="G29" s="100">
        <f>G30</f>
        <v>3000</v>
      </c>
      <c r="H29" s="100">
        <f t="shared" si="4"/>
        <v>3000</v>
      </c>
      <c r="I29" s="100">
        <f t="shared" si="4"/>
        <v>0</v>
      </c>
      <c r="J29" s="96"/>
    </row>
    <row r="30" spans="1:10" ht="12.75">
      <c r="A30" s="97">
        <v>21</v>
      </c>
      <c r="B30" s="104" t="s">
        <v>269</v>
      </c>
      <c r="C30" s="94">
        <v>831</v>
      </c>
      <c r="D30" s="99" t="s">
        <v>25</v>
      </c>
      <c r="E30" s="99" t="s">
        <v>227</v>
      </c>
      <c r="F30" s="99"/>
      <c r="G30" s="100">
        <f>G31</f>
        <v>3000</v>
      </c>
      <c r="H30" s="100">
        <f t="shared" si="4"/>
        <v>3000</v>
      </c>
      <c r="I30" s="100">
        <f t="shared" si="4"/>
        <v>0</v>
      </c>
      <c r="J30" s="96"/>
    </row>
    <row r="31" spans="1:10" ht="24" customHeight="1">
      <c r="A31" s="92">
        <v>22</v>
      </c>
      <c r="B31" s="105" t="s">
        <v>270</v>
      </c>
      <c r="C31" s="94">
        <v>831</v>
      </c>
      <c r="D31" s="99" t="s">
        <v>25</v>
      </c>
      <c r="E31" s="99" t="s">
        <v>246</v>
      </c>
      <c r="F31" s="99"/>
      <c r="G31" s="100">
        <f>G32</f>
        <v>3000</v>
      </c>
      <c r="H31" s="100">
        <f t="shared" si="4"/>
        <v>3000</v>
      </c>
      <c r="I31" s="100">
        <f t="shared" si="4"/>
        <v>0</v>
      </c>
      <c r="J31" s="96"/>
    </row>
    <row r="32" spans="1:10" ht="12.75">
      <c r="A32" s="97">
        <v>23</v>
      </c>
      <c r="B32" s="103" t="s">
        <v>52</v>
      </c>
      <c r="C32" s="94">
        <v>831</v>
      </c>
      <c r="D32" s="99" t="s">
        <v>25</v>
      </c>
      <c r="E32" s="99" t="s">
        <v>246</v>
      </c>
      <c r="F32" s="99" t="s">
        <v>205</v>
      </c>
      <c r="G32" s="100">
        <f>G33</f>
        <v>3000</v>
      </c>
      <c r="H32" s="100">
        <f t="shared" si="4"/>
        <v>3000</v>
      </c>
      <c r="I32" s="100">
        <f t="shared" si="4"/>
        <v>0</v>
      </c>
      <c r="J32" s="96"/>
    </row>
    <row r="33" spans="1:10" ht="12.75">
      <c r="A33" s="92">
        <v>24</v>
      </c>
      <c r="B33" s="98" t="s">
        <v>54</v>
      </c>
      <c r="C33" s="94">
        <v>831</v>
      </c>
      <c r="D33" s="99" t="s">
        <v>25</v>
      </c>
      <c r="E33" s="99" t="s">
        <v>246</v>
      </c>
      <c r="F33" s="99" t="s">
        <v>207</v>
      </c>
      <c r="G33" s="100">
        <v>3000</v>
      </c>
      <c r="H33" s="100">
        <v>3000</v>
      </c>
      <c r="I33" s="100">
        <v>0</v>
      </c>
      <c r="J33" s="96"/>
    </row>
    <row r="34" spans="1:10" ht="12.75">
      <c r="A34" s="97">
        <v>25</v>
      </c>
      <c r="B34" s="98" t="s">
        <v>245</v>
      </c>
      <c r="C34" s="94">
        <v>831</v>
      </c>
      <c r="D34" s="101" t="s">
        <v>26</v>
      </c>
      <c r="E34" s="101"/>
      <c r="F34" s="101"/>
      <c r="G34" s="100">
        <f>G35+G49</f>
        <v>248423</v>
      </c>
      <c r="H34" s="100">
        <f>H35+H49</f>
        <v>252347.11</v>
      </c>
      <c r="I34" s="100">
        <f>I35+I49</f>
        <v>249570.11</v>
      </c>
      <c r="J34" s="96">
        <f t="shared" si="0"/>
        <v>98.89953168078684</v>
      </c>
    </row>
    <row r="35" spans="1:10" ht="24">
      <c r="A35" s="92">
        <v>26</v>
      </c>
      <c r="B35" s="98" t="s">
        <v>271</v>
      </c>
      <c r="C35" s="94">
        <v>831</v>
      </c>
      <c r="D35" s="99" t="s">
        <v>26</v>
      </c>
      <c r="E35" s="99" t="s">
        <v>229</v>
      </c>
      <c r="F35" s="99"/>
      <c r="G35" s="100">
        <f>G36</f>
        <v>245646</v>
      </c>
      <c r="H35" s="100">
        <f>H36</f>
        <v>249570.11</v>
      </c>
      <c r="I35" s="100">
        <f>I36</f>
        <v>249570.11</v>
      </c>
      <c r="J35" s="96">
        <f t="shared" si="0"/>
        <v>100</v>
      </c>
    </row>
    <row r="36" spans="1:10" ht="12.75">
      <c r="A36" s="97">
        <v>27</v>
      </c>
      <c r="B36" s="109" t="s">
        <v>272</v>
      </c>
      <c r="C36" s="94">
        <v>831</v>
      </c>
      <c r="D36" s="99" t="s">
        <v>26</v>
      </c>
      <c r="E36" s="99" t="s">
        <v>234</v>
      </c>
      <c r="F36" s="99"/>
      <c r="G36" s="100">
        <f>G40+G43+G46</f>
        <v>245646</v>
      </c>
      <c r="H36" s="100">
        <f>H37+H40+H43+H46</f>
        <v>249570.11</v>
      </c>
      <c r="I36" s="100">
        <f>I37+I40+I43+I46</f>
        <v>249570.11</v>
      </c>
      <c r="J36" s="96">
        <f t="shared" si="0"/>
        <v>100</v>
      </c>
    </row>
    <row r="37" spans="1:10" ht="58.5" customHeight="1">
      <c r="A37" s="92">
        <v>28</v>
      </c>
      <c r="B37" s="162" t="s">
        <v>273</v>
      </c>
      <c r="C37" s="94">
        <v>831</v>
      </c>
      <c r="D37" s="99" t="s">
        <v>26</v>
      </c>
      <c r="E37" s="99" t="s">
        <v>250</v>
      </c>
      <c r="F37" s="99"/>
      <c r="G37" s="100">
        <f aca="true" t="shared" si="5" ref="G37:I38">G38</f>
        <v>0</v>
      </c>
      <c r="H37" s="100">
        <f t="shared" si="5"/>
        <v>29398</v>
      </c>
      <c r="I37" s="100">
        <f t="shared" si="5"/>
        <v>29398</v>
      </c>
      <c r="J37" s="96">
        <f t="shared" si="0"/>
        <v>100</v>
      </c>
    </row>
    <row r="38" spans="1:10" ht="36">
      <c r="A38" s="97">
        <v>29</v>
      </c>
      <c r="B38" s="103" t="s">
        <v>202</v>
      </c>
      <c r="C38" s="94">
        <v>831</v>
      </c>
      <c r="D38" s="99" t="s">
        <v>26</v>
      </c>
      <c r="E38" s="99" t="s">
        <v>250</v>
      </c>
      <c r="F38" s="99" t="s">
        <v>87</v>
      </c>
      <c r="G38" s="100">
        <f t="shared" si="5"/>
        <v>0</v>
      </c>
      <c r="H38" s="100">
        <f t="shared" si="5"/>
        <v>29398</v>
      </c>
      <c r="I38" s="100">
        <f t="shared" si="5"/>
        <v>29398</v>
      </c>
      <c r="J38" s="96">
        <f t="shared" si="0"/>
        <v>100</v>
      </c>
    </row>
    <row r="39" spans="1:10" ht="12.75">
      <c r="A39" s="92">
        <v>30</v>
      </c>
      <c r="B39" s="103" t="s">
        <v>49</v>
      </c>
      <c r="C39" s="94">
        <v>831</v>
      </c>
      <c r="D39" s="99" t="s">
        <v>26</v>
      </c>
      <c r="E39" s="99" t="s">
        <v>250</v>
      </c>
      <c r="F39" s="107" t="s">
        <v>203</v>
      </c>
      <c r="G39" s="100">
        <v>0</v>
      </c>
      <c r="H39" s="100">
        <v>29398</v>
      </c>
      <c r="I39" s="100">
        <v>29398</v>
      </c>
      <c r="J39" s="96">
        <f t="shared" si="0"/>
        <v>100</v>
      </c>
    </row>
    <row r="40" spans="1:10" ht="12.75">
      <c r="A40" s="92">
        <v>31</v>
      </c>
      <c r="B40" s="103" t="s">
        <v>276</v>
      </c>
      <c r="C40" s="94">
        <v>831</v>
      </c>
      <c r="D40" s="99" t="s">
        <v>26</v>
      </c>
      <c r="E40" s="99" t="s">
        <v>277</v>
      </c>
      <c r="F40" s="107"/>
      <c r="G40" s="100">
        <f aca="true" t="shared" si="6" ref="G40:I41">G41</f>
        <v>13020</v>
      </c>
      <c r="H40" s="100">
        <f t="shared" si="6"/>
        <v>656.73</v>
      </c>
      <c r="I40" s="100">
        <f t="shared" si="6"/>
        <v>656.73</v>
      </c>
      <c r="J40" s="96">
        <v>100</v>
      </c>
    </row>
    <row r="41" spans="1:10" ht="36">
      <c r="A41" s="92">
        <v>32</v>
      </c>
      <c r="B41" s="103" t="s">
        <v>202</v>
      </c>
      <c r="C41" s="94">
        <v>831</v>
      </c>
      <c r="D41" s="99" t="s">
        <v>26</v>
      </c>
      <c r="E41" s="99" t="s">
        <v>277</v>
      </c>
      <c r="F41" s="107" t="s">
        <v>87</v>
      </c>
      <c r="G41" s="100">
        <f t="shared" si="6"/>
        <v>13020</v>
      </c>
      <c r="H41" s="100">
        <f t="shared" si="6"/>
        <v>656.73</v>
      </c>
      <c r="I41" s="100">
        <f t="shared" si="6"/>
        <v>656.73</v>
      </c>
      <c r="J41" s="96">
        <v>100</v>
      </c>
    </row>
    <row r="42" spans="1:10" ht="12.75">
      <c r="A42" s="92">
        <v>33</v>
      </c>
      <c r="B42" s="103" t="s">
        <v>49</v>
      </c>
      <c r="C42" s="94">
        <v>831</v>
      </c>
      <c r="D42" s="99" t="s">
        <v>26</v>
      </c>
      <c r="E42" s="99" t="s">
        <v>277</v>
      </c>
      <c r="F42" s="107" t="s">
        <v>203</v>
      </c>
      <c r="G42" s="100">
        <v>13020</v>
      </c>
      <c r="H42" s="100">
        <v>656.73</v>
      </c>
      <c r="I42" s="100">
        <v>656.73</v>
      </c>
      <c r="J42" s="96">
        <f t="shared" si="0"/>
        <v>100</v>
      </c>
    </row>
    <row r="43" spans="1:10" ht="48">
      <c r="A43" s="92">
        <v>34</v>
      </c>
      <c r="B43" s="103" t="s">
        <v>278</v>
      </c>
      <c r="C43" s="94">
        <v>831</v>
      </c>
      <c r="D43" s="99" t="s">
        <v>26</v>
      </c>
      <c r="E43" s="99" t="s">
        <v>225</v>
      </c>
      <c r="F43" s="107"/>
      <c r="G43" s="100">
        <f aca="true" t="shared" si="7" ref="G43:I44">G44</f>
        <v>155084</v>
      </c>
      <c r="H43" s="100">
        <f t="shared" si="7"/>
        <v>135305.11</v>
      </c>
      <c r="I43" s="100">
        <f t="shared" si="7"/>
        <v>135305.11</v>
      </c>
      <c r="J43" s="96">
        <v>100</v>
      </c>
    </row>
    <row r="44" spans="1:10" ht="36">
      <c r="A44" s="92">
        <v>35</v>
      </c>
      <c r="B44" s="103" t="s">
        <v>202</v>
      </c>
      <c r="C44" s="94"/>
      <c r="D44" s="99"/>
      <c r="E44" s="99" t="s">
        <v>225</v>
      </c>
      <c r="F44" s="107" t="s">
        <v>87</v>
      </c>
      <c r="G44" s="100">
        <f t="shared" si="7"/>
        <v>155084</v>
      </c>
      <c r="H44" s="100">
        <f t="shared" si="7"/>
        <v>135305.11</v>
      </c>
      <c r="I44" s="100">
        <f t="shared" si="7"/>
        <v>135305.11</v>
      </c>
      <c r="J44" s="96">
        <v>100</v>
      </c>
    </row>
    <row r="45" spans="1:10" ht="12.75">
      <c r="A45" s="161">
        <v>36</v>
      </c>
      <c r="B45" s="103" t="s">
        <v>49</v>
      </c>
      <c r="C45" s="94">
        <v>831</v>
      </c>
      <c r="D45" s="99" t="s">
        <v>26</v>
      </c>
      <c r="E45" s="99" t="s">
        <v>225</v>
      </c>
      <c r="F45" s="107" t="s">
        <v>203</v>
      </c>
      <c r="G45" s="100">
        <v>155084</v>
      </c>
      <c r="H45" s="100">
        <v>135305.11</v>
      </c>
      <c r="I45" s="100">
        <v>135305.11</v>
      </c>
      <c r="J45" s="96">
        <v>100</v>
      </c>
    </row>
    <row r="46" spans="1:10" ht="51">
      <c r="A46" s="92">
        <v>37</v>
      </c>
      <c r="B46" s="32" t="s">
        <v>274</v>
      </c>
      <c r="C46" s="94">
        <v>831</v>
      </c>
      <c r="D46" s="99" t="s">
        <v>26</v>
      </c>
      <c r="E46" s="99" t="s">
        <v>249</v>
      </c>
      <c r="F46" s="107"/>
      <c r="G46" s="100">
        <f aca="true" t="shared" si="8" ref="G46:I47">+G47</f>
        <v>77542</v>
      </c>
      <c r="H46" s="100">
        <f t="shared" si="8"/>
        <v>84210.27</v>
      </c>
      <c r="I46" s="100">
        <f t="shared" si="8"/>
        <v>84210.27</v>
      </c>
      <c r="J46" s="96">
        <f t="shared" si="0"/>
        <v>100</v>
      </c>
    </row>
    <row r="47" spans="1:10" ht="38.25">
      <c r="A47" s="92">
        <v>38</v>
      </c>
      <c r="B47" s="32" t="s">
        <v>145</v>
      </c>
      <c r="C47" s="94">
        <v>831</v>
      </c>
      <c r="D47" s="99" t="s">
        <v>26</v>
      </c>
      <c r="E47" s="99" t="s">
        <v>249</v>
      </c>
      <c r="F47" s="99" t="s">
        <v>87</v>
      </c>
      <c r="G47" s="100">
        <f t="shared" si="8"/>
        <v>77542</v>
      </c>
      <c r="H47" s="100">
        <f t="shared" si="8"/>
        <v>84210.27</v>
      </c>
      <c r="I47" s="100">
        <f t="shared" si="8"/>
        <v>84210.27</v>
      </c>
      <c r="J47" s="96">
        <f t="shared" si="0"/>
        <v>100</v>
      </c>
    </row>
    <row r="48" spans="1:10" ht="12.75">
      <c r="A48" s="92">
        <v>39</v>
      </c>
      <c r="B48" s="32" t="s">
        <v>49</v>
      </c>
      <c r="C48" s="94">
        <v>831</v>
      </c>
      <c r="D48" s="99" t="s">
        <v>26</v>
      </c>
      <c r="E48" s="99" t="s">
        <v>249</v>
      </c>
      <c r="F48" s="107" t="s">
        <v>203</v>
      </c>
      <c r="G48" s="100">
        <v>77542</v>
      </c>
      <c r="H48" s="100">
        <v>84210.27</v>
      </c>
      <c r="I48" s="100">
        <v>84210.27</v>
      </c>
      <c r="J48" s="96">
        <f t="shared" si="0"/>
        <v>100</v>
      </c>
    </row>
    <row r="49" spans="1:10" ht="12.75">
      <c r="A49" s="92">
        <v>40</v>
      </c>
      <c r="B49" s="98" t="s">
        <v>68</v>
      </c>
      <c r="C49" s="94">
        <v>831</v>
      </c>
      <c r="D49" s="99" t="s">
        <v>26</v>
      </c>
      <c r="E49" s="99" t="s">
        <v>226</v>
      </c>
      <c r="F49" s="107"/>
      <c r="G49" s="100">
        <f>+G50</f>
        <v>2777</v>
      </c>
      <c r="H49" s="100">
        <f>+H50</f>
        <v>2777</v>
      </c>
      <c r="I49" s="100">
        <f>+I50</f>
        <v>0</v>
      </c>
      <c r="J49" s="96">
        <f t="shared" si="0"/>
        <v>0</v>
      </c>
    </row>
    <row r="50" spans="1:10" ht="12.75">
      <c r="A50" s="92">
        <v>41</v>
      </c>
      <c r="B50" s="104" t="s">
        <v>269</v>
      </c>
      <c r="C50" s="94">
        <v>831</v>
      </c>
      <c r="D50" s="99" t="s">
        <v>26</v>
      </c>
      <c r="E50" s="99" t="s">
        <v>227</v>
      </c>
      <c r="F50" s="107"/>
      <c r="G50" s="100">
        <f>+G51</f>
        <v>2777</v>
      </c>
      <c r="H50" s="100">
        <f>H51</f>
        <v>2777</v>
      </c>
      <c r="I50" s="100">
        <f>I51</f>
        <v>0</v>
      </c>
      <c r="J50" s="96">
        <f t="shared" si="0"/>
        <v>0</v>
      </c>
    </row>
    <row r="51" spans="1:10" ht="36">
      <c r="A51" s="97">
        <v>42</v>
      </c>
      <c r="B51" s="103" t="s">
        <v>275</v>
      </c>
      <c r="C51" s="94">
        <v>831</v>
      </c>
      <c r="D51" s="99" t="s">
        <v>26</v>
      </c>
      <c r="E51" s="99" t="s">
        <v>248</v>
      </c>
      <c r="F51" s="108"/>
      <c r="G51" s="100">
        <f aca="true" t="shared" si="9" ref="G51:I52">G52</f>
        <v>2777</v>
      </c>
      <c r="H51" s="100">
        <f t="shared" si="9"/>
        <v>2777</v>
      </c>
      <c r="I51" s="100">
        <f t="shared" si="9"/>
        <v>0</v>
      </c>
      <c r="J51" s="96">
        <f t="shared" si="0"/>
        <v>0</v>
      </c>
    </row>
    <row r="52" spans="1:10" ht="12.75">
      <c r="A52" s="92">
        <v>43</v>
      </c>
      <c r="B52" s="106" t="s">
        <v>51</v>
      </c>
      <c r="C52" s="94">
        <v>831</v>
      </c>
      <c r="D52" s="99" t="s">
        <v>26</v>
      </c>
      <c r="E52" s="99" t="s">
        <v>248</v>
      </c>
      <c r="F52" s="99" t="s">
        <v>56</v>
      </c>
      <c r="G52" s="100">
        <f t="shared" si="9"/>
        <v>2777</v>
      </c>
      <c r="H52" s="100">
        <f t="shared" si="9"/>
        <v>2777</v>
      </c>
      <c r="I52" s="100">
        <f t="shared" si="9"/>
        <v>0</v>
      </c>
      <c r="J52" s="96">
        <f t="shared" si="0"/>
        <v>0</v>
      </c>
    </row>
    <row r="53" spans="1:10" ht="12.75">
      <c r="A53" s="97">
        <v>44</v>
      </c>
      <c r="B53" s="106" t="s">
        <v>63</v>
      </c>
      <c r="C53" s="94">
        <v>831</v>
      </c>
      <c r="D53" s="99" t="s">
        <v>26</v>
      </c>
      <c r="E53" s="99" t="s">
        <v>248</v>
      </c>
      <c r="F53" s="99" t="s">
        <v>44</v>
      </c>
      <c r="G53" s="100">
        <v>2777</v>
      </c>
      <c r="H53" s="100">
        <v>2777</v>
      </c>
      <c r="I53" s="100">
        <v>0</v>
      </c>
      <c r="J53" s="96">
        <f t="shared" si="0"/>
        <v>0</v>
      </c>
    </row>
    <row r="54" spans="1:10" ht="15">
      <c r="A54" s="97">
        <v>45</v>
      </c>
      <c r="B54" s="167" t="s">
        <v>216</v>
      </c>
      <c r="C54" s="94">
        <v>831</v>
      </c>
      <c r="D54" s="99" t="s">
        <v>27</v>
      </c>
      <c r="E54" s="99"/>
      <c r="F54" s="99"/>
      <c r="G54" s="100">
        <f>+G55</f>
        <v>62814</v>
      </c>
      <c r="H54" s="100">
        <f>+H55</f>
        <v>64231</v>
      </c>
      <c r="I54" s="100">
        <f>+I55</f>
        <v>64231</v>
      </c>
      <c r="J54" s="96">
        <f t="shared" si="0"/>
        <v>100</v>
      </c>
    </row>
    <row r="55" spans="1:10" ht="12.75">
      <c r="A55" s="97">
        <v>46</v>
      </c>
      <c r="B55" s="109" t="s">
        <v>143</v>
      </c>
      <c r="C55" s="94">
        <v>831</v>
      </c>
      <c r="D55" s="99" t="s">
        <v>28</v>
      </c>
      <c r="E55" s="99"/>
      <c r="F55" s="99"/>
      <c r="G55" s="100">
        <f aca="true" t="shared" si="10" ref="G55:I56">G56</f>
        <v>62814</v>
      </c>
      <c r="H55" s="100">
        <f t="shared" si="10"/>
        <v>64231</v>
      </c>
      <c r="I55" s="100">
        <f t="shared" si="10"/>
        <v>64231</v>
      </c>
      <c r="J55" s="96">
        <f t="shared" si="0"/>
        <v>100</v>
      </c>
    </row>
    <row r="56" spans="1:10" ht="12.75">
      <c r="A56" s="92">
        <v>47</v>
      </c>
      <c r="B56" s="98" t="s">
        <v>68</v>
      </c>
      <c r="C56" s="94">
        <v>831</v>
      </c>
      <c r="D56" s="99" t="s">
        <v>28</v>
      </c>
      <c r="E56" s="99" t="s">
        <v>226</v>
      </c>
      <c r="F56" s="99"/>
      <c r="G56" s="100">
        <f t="shared" si="10"/>
        <v>62814</v>
      </c>
      <c r="H56" s="100">
        <f t="shared" si="10"/>
        <v>64231</v>
      </c>
      <c r="I56" s="100">
        <f t="shared" si="10"/>
        <v>64231</v>
      </c>
      <c r="J56" s="96">
        <f t="shared" si="0"/>
        <v>100</v>
      </c>
    </row>
    <row r="57" spans="1:10" ht="12.75">
      <c r="A57" s="97">
        <v>48</v>
      </c>
      <c r="B57" s="104" t="s">
        <v>269</v>
      </c>
      <c r="C57" s="94">
        <v>831</v>
      </c>
      <c r="D57" s="99" t="s">
        <v>28</v>
      </c>
      <c r="E57" s="99" t="s">
        <v>227</v>
      </c>
      <c r="F57" s="99"/>
      <c r="G57" s="100">
        <f>+G58</f>
        <v>62814</v>
      </c>
      <c r="H57" s="100">
        <f>+H58+H61</f>
        <v>64231</v>
      </c>
      <c r="I57" s="100">
        <f>+I58+I61</f>
        <v>64231</v>
      </c>
      <c r="J57" s="96">
        <f t="shared" si="0"/>
        <v>100</v>
      </c>
    </row>
    <row r="58" spans="1:10" ht="36">
      <c r="A58" s="92">
        <v>49</v>
      </c>
      <c r="B58" s="98" t="s">
        <v>279</v>
      </c>
      <c r="C58" s="94">
        <v>831</v>
      </c>
      <c r="D58" s="99" t="s">
        <v>28</v>
      </c>
      <c r="E58" s="99" t="s">
        <v>228</v>
      </c>
      <c r="F58" s="99"/>
      <c r="G58" s="100">
        <f>+G59+G61</f>
        <v>62814</v>
      </c>
      <c r="H58" s="100">
        <f aca="true" t="shared" si="11" ref="G58:I59">H59</f>
        <v>42114.16</v>
      </c>
      <c r="I58" s="100">
        <f t="shared" si="11"/>
        <v>42114.16</v>
      </c>
      <c r="J58" s="96">
        <f t="shared" si="0"/>
        <v>100</v>
      </c>
    </row>
    <row r="59" spans="1:10" ht="36">
      <c r="A59" s="97">
        <v>50</v>
      </c>
      <c r="B59" s="103" t="s">
        <v>202</v>
      </c>
      <c r="C59" s="94">
        <v>831</v>
      </c>
      <c r="D59" s="99" t="s">
        <v>28</v>
      </c>
      <c r="E59" s="99" t="s">
        <v>228</v>
      </c>
      <c r="F59" s="99" t="s">
        <v>87</v>
      </c>
      <c r="G59" s="100">
        <f t="shared" si="11"/>
        <v>42114</v>
      </c>
      <c r="H59" s="100">
        <f t="shared" si="11"/>
        <v>42114.16</v>
      </c>
      <c r="I59" s="100">
        <f t="shared" si="11"/>
        <v>42114.16</v>
      </c>
      <c r="J59" s="96">
        <f t="shared" si="0"/>
        <v>100</v>
      </c>
    </row>
    <row r="60" spans="1:10" ht="12.75">
      <c r="A60" s="92">
        <v>51</v>
      </c>
      <c r="B60" s="103" t="s">
        <v>49</v>
      </c>
      <c r="C60" s="94">
        <v>831</v>
      </c>
      <c r="D60" s="99" t="s">
        <v>28</v>
      </c>
      <c r="E60" s="99" t="s">
        <v>228</v>
      </c>
      <c r="F60" s="99" t="s">
        <v>203</v>
      </c>
      <c r="G60" s="100">
        <v>42114</v>
      </c>
      <c r="H60" s="100">
        <v>42114.16</v>
      </c>
      <c r="I60" s="100">
        <v>42114.16</v>
      </c>
      <c r="J60" s="96">
        <f t="shared" si="0"/>
        <v>100</v>
      </c>
    </row>
    <row r="61" spans="1:10" ht="12.75">
      <c r="A61" s="97">
        <v>52</v>
      </c>
      <c r="B61" s="106" t="s">
        <v>51</v>
      </c>
      <c r="C61" s="94">
        <v>831</v>
      </c>
      <c r="D61" s="99" t="s">
        <v>28</v>
      </c>
      <c r="E61" s="99" t="s">
        <v>228</v>
      </c>
      <c r="F61" s="99" t="s">
        <v>56</v>
      </c>
      <c r="G61" s="100">
        <f>+G62</f>
        <v>20700</v>
      </c>
      <c r="H61" s="100">
        <f>+H62</f>
        <v>22116.84</v>
      </c>
      <c r="I61" s="100">
        <f>+I62</f>
        <v>22116.84</v>
      </c>
      <c r="J61" s="96">
        <f t="shared" si="0"/>
        <v>100</v>
      </c>
    </row>
    <row r="62" spans="1:10" ht="12.75">
      <c r="A62" s="92">
        <v>53</v>
      </c>
      <c r="B62" s="106" t="s">
        <v>63</v>
      </c>
      <c r="C62" s="94">
        <v>831</v>
      </c>
      <c r="D62" s="99" t="s">
        <v>28</v>
      </c>
      <c r="E62" s="99" t="s">
        <v>228</v>
      </c>
      <c r="F62" s="99" t="s">
        <v>44</v>
      </c>
      <c r="G62" s="100">
        <v>20700</v>
      </c>
      <c r="H62" s="100">
        <v>22116.84</v>
      </c>
      <c r="I62" s="100">
        <v>22116.84</v>
      </c>
      <c r="J62" s="96">
        <f t="shared" si="0"/>
        <v>100</v>
      </c>
    </row>
    <row r="63" spans="1:10" ht="12.75">
      <c r="A63" s="92">
        <v>54</v>
      </c>
      <c r="B63" s="104" t="s">
        <v>208</v>
      </c>
      <c r="C63" s="94">
        <v>831</v>
      </c>
      <c r="D63" s="99" t="s">
        <v>32</v>
      </c>
      <c r="E63" s="99"/>
      <c r="F63" s="99"/>
      <c r="G63" s="100">
        <f>G73</f>
        <v>83216</v>
      </c>
      <c r="H63" s="100">
        <f>+H64+H73</f>
        <v>75447.64</v>
      </c>
      <c r="I63" s="100">
        <f>+I64+I73</f>
        <v>75447.64</v>
      </c>
      <c r="J63" s="96">
        <f t="shared" si="0"/>
        <v>100</v>
      </c>
    </row>
    <row r="64" spans="1:10" ht="17.25" customHeight="1">
      <c r="A64" s="8">
        <v>55</v>
      </c>
      <c r="B64" s="243" t="s">
        <v>239</v>
      </c>
      <c r="C64" s="94">
        <v>831</v>
      </c>
      <c r="D64" s="75" t="s">
        <v>240</v>
      </c>
      <c r="E64" s="151"/>
      <c r="F64" s="138"/>
      <c r="G64" s="137"/>
      <c r="H64" s="139">
        <f>H65+H70</f>
        <v>20709</v>
      </c>
      <c r="I64" s="139">
        <f>I65+I70</f>
        <v>20709</v>
      </c>
      <c r="J64" s="153">
        <v>1</v>
      </c>
    </row>
    <row r="65" spans="1:10" ht="27" customHeight="1">
      <c r="A65" s="8">
        <v>56</v>
      </c>
      <c r="B65" s="243" t="s">
        <v>280</v>
      </c>
      <c r="C65" s="94">
        <v>831</v>
      </c>
      <c r="D65" s="75" t="s">
        <v>240</v>
      </c>
      <c r="E65" s="151">
        <v>100000000</v>
      </c>
      <c r="F65" s="138"/>
      <c r="G65" s="137"/>
      <c r="H65" s="152">
        <f>+H66</f>
        <v>19722</v>
      </c>
      <c r="I65" s="152">
        <f>+I66</f>
        <v>19722</v>
      </c>
      <c r="J65" s="153">
        <v>1</v>
      </c>
    </row>
    <row r="66" spans="1:10" ht="14.25" customHeight="1">
      <c r="A66" s="8">
        <v>57</v>
      </c>
      <c r="B66" s="32" t="s">
        <v>281</v>
      </c>
      <c r="C66" s="94">
        <v>831</v>
      </c>
      <c r="D66" s="75" t="s">
        <v>240</v>
      </c>
      <c r="E66" s="151">
        <v>130000000</v>
      </c>
      <c r="F66" s="138"/>
      <c r="G66" s="137"/>
      <c r="H66" s="152">
        <f aca="true" t="shared" si="12" ref="H66:I68">H67</f>
        <v>19722</v>
      </c>
      <c r="I66" s="152">
        <f t="shared" si="12"/>
        <v>19722</v>
      </c>
      <c r="J66" s="153">
        <v>1</v>
      </c>
    </row>
    <row r="67" spans="1:10" ht="51.75" customHeight="1">
      <c r="A67" s="8">
        <v>58</v>
      </c>
      <c r="B67" s="244" t="s">
        <v>282</v>
      </c>
      <c r="C67" s="94">
        <v>831</v>
      </c>
      <c r="D67" s="75" t="s">
        <v>240</v>
      </c>
      <c r="E67" s="151">
        <v>130074120</v>
      </c>
      <c r="F67" s="138"/>
      <c r="G67" s="137"/>
      <c r="H67" s="139">
        <f t="shared" si="12"/>
        <v>19722</v>
      </c>
      <c r="I67" s="139">
        <f t="shared" si="12"/>
        <v>19722</v>
      </c>
      <c r="J67" s="153">
        <v>1</v>
      </c>
    </row>
    <row r="68" spans="1:10" ht="18" customHeight="1">
      <c r="A68" s="8">
        <v>59</v>
      </c>
      <c r="B68" s="32" t="s">
        <v>140</v>
      </c>
      <c r="C68" s="94">
        <v>831</v>
      </c>
      <c r="D68" s="75" t="s">
        <v>240</v>
      </c>
      <c r="E68" s="151">
        <v>130074120</v>
      </c>
      <c r="F68" s="138">
        <v>200</v>
      </c>
      <c r="G68" s="137"/>
      <c r="H68" s="152">
        <f t="shared" si="12"/>
        <v>19722</v>
      </c>
      <c r="I68" s="152">
        <f t="shared" si="12"/>
        <v>19722</v>
      </c>
      <c r="J68" s="153">
        <v>1</v>
      </c>
    </row>
    <row r="69" spans="1:10" ht="13.5" customHeight="1">
      <c r="A69" s="8">
        <v>60</v>
      </c>
      <c r="B69" s="32" t="s">
        <v>141</v>
      </c>
      <c r="C69" s="94">
        <v>831</v>
      </c>
      <c r="D69" s="75" t="s">
        <v>240</v>
      </c>
      <c r="E69" s="151">
        <v>130074120</v>
      </c>
      <c r="F69" s="138">
        <v>240</v>
      </c>
      <c r="G69" s="137"/>
      <c r="H69" s="152">
        <v>19722</v>
      </c>
      <c r="I69" s="152">
        <v>19722</v>
      </c>
      <c r="J69" s="153">
        <v>1</v>
      </c>
    </row>
    <row r="70" spans="1:10" ht="50.25" customHeight="1">
      <c r="A70" s="8">
        <v>61</v>
      </c>
      <c r="B70" s="37" t="s">
        <v>283</v>
      </c>
      <c r="C70" s="94">
        <v>831</v>
      </c>
      <c r="D70" s="75" t="s">
        <v>240</v>
      </c>
      <c r="E70" s="151" t="s">
        <v>247</v>
      </c>
      <c r="F70" s="138"/>
      <c r="G70" s="137"/>
      <c r="H70" s="152">
        <v>987</v>
      </c>
      <c r="I70" s="152">
        <v>987</v>
      </c>
      <c r="J70" s="153">
        <v>1</v>
      </c>
    </row>
    <row r="71" spans="1:10" ht="14.25" customHeight="1">
      <c r="A71" s="8">
        <v>62</v>
      </c>
      <c r="B71" s="32" t="s">
        <v>140</v>
      </c>
      <c r="C71" s="94">
        <v>831</v>
      </c>
      <c r="D71" s="75" t="s">
        <v>240</v>
      </c>
      <c r="E71" s="151" t="s">
        <v>247</v>
      </c>
      <c r="F71" s="138">
        <v>200</v>
      </c>
      <c r="G71" s="137"/>
      <c r="H71" s="152">
        <v>987</v>
      </c>
      <c r="I71" s="152">
        <v>987</v>
      </c>
      <c r="J71" s="153">
        <f>+I71/H71</f>
        <v>1</v>
      </c>
    </row>
    <row r="72" spans="1:10" ht="13.5" customHeight="1">
      <c r="A72" s="8">
        <v>63</v>
      </c>
      <c r="B72" s="32" t="s">
        <v>141</v>
      </c>
      <c r="C72" s="94">
        <v>831</v>
      </c>
      <c r="D72" s="75" t="s">
        <v>240</v>
      </c>
      <c r="E72" s="151" t="s">
        <v>247</v>
      </c>
      <c r="F72" s="138">
        <v>240</v>
      </c>
      <c r="G72" s="137"/>
      <c r="H72" s="152">
        <v>987</v>
      </c>
      <c r="I72" s="152">
        <v>987</v>
      </c>
      <c r="J72" s="153">
        <f>+I72/H72</f>
        <v>1</v>
      </c>
    </row>
    <row r="73" spans="1:10" ht="12.75">
      <c r="A73" s="97">
        <v>64</v>
      </c>
      <c r="B73" s="98" t="s">
        <v>35</v>
      </c>
      <c r="C73" s="94">
        <v>831</v>
      </c>
      <c r="D73" s="101" t="s">
        <v>34</v>
      </c>
      <c r="E73" s="101"/>
      <c r="F73" s="101"/>
      <c r="G73" s="102">
        <f aca="true" t="shared" si="13" ref="G73:I77">G74</f>
        <v>83216</v>
      </c>
      <c r="H73" s="102">
        <f t="shared" si="13"/>
        <v>54738.64</v>
      </c>
      <c r="I73" s="102">
        <f t="shared" si="13"/>
        <v>54738.64</v>
      </c>
      <c r="J73" s="96">
        <f t="shared" si="0"/>
        <v>100</v>
      </c>
    </row>
    <row r="74" spans="1:10" ht="24">
      <c r="A74" s="92">
        <v>65</v>
      </c>
      <c r="B74" s="98" t="s">
        <v>271</v>
      </c>
      <c r="C74" s="94">
        <v>831</v>
      </c>
      <c r="D74" s="99" t="s">
        <v>34</v>
      </c>
      <c r="E74" s="99" t="s">
        <v>229</v>
      </c>
      <c r="F74" s="99"/>
      <c r="G74" s="100">
        <f t="shared" si="13"/>
        <v>83216</v>
      </c>
      <c r="H74" s="100">
        <f t="shared" si="13"/>
        <v>54738.64</v>
      </c>
      <c r="I74" s="100">
        <f t="shared" si="13"/>
        <v>54738.64</v>
      </c>
      <c r="J74" s="96">
        <f t="shared" si="0"/>
        <v>100</v>
      </c>
    </row>
    <row r="75" spans="1:10" ht="12.75">
      <c r="A75" s="97">
        <v>66</v>
      </c>
      <c r="B75" s="109" t="s">
        <v>281</v>
      </c>
      <c r="C75" s="94">
        <v>831</v>
      </c>
      <c r="D75" s="99" t="s">
        <v>34</v>
      </c>
      <c r="E75" s="99" t="s">
        <v>230</v>
      </c>
      <c r="F75" s="99"/>
      <c r="G75" s="100">
        <f t="shared" si="13"/>
        <v>83216</v>
      </c>
      <c r="H75" s="100">
        <f t="shared" si="13"/>
        <v>54738.64</v>
      </c>
      <c r="I75" s="100">
        <f t="shared" si="13"/>
        <v>54738.64</v>
      </c>
      <c r="J75" s="96">
        <f t="shared" si="0"/>
        <v>100</v>
      </c>
    </row>
    <row r="76" spans="1:10" ht="48">
      <c r="A76" s="92">
        <v>67</v>
      </c>
      <c r="B76" s="98" t="s">
        <v>284</v>
      </c>
      <c r="C76" s="94">
        <v>831</v>
      </c>
      <c r="D76" s="99" t="s">
        <v>34</v>
      </c>
      <c r="E76" s="99" t="s">
        <v>231</v>
      </c>
      <c r="F76" s="99"/>
      <c r="G76" s="100">
        <f t="shared" si="13"/>
        <v>83216</v>
      </c>
      <c r="H76" s="100">
        <f t="shared" si="13"/>
        <v>54738.64</v>
      </c>
      <c r="I76" s="100">
        <f t="shared" si="13"/>
        <v>54738.64</v>
      </c>
      <c r="J76" s="96">
        <f t="shared" si="0"/>
        <v>100</v>
      </c>
    </row>
    <row r="77" spans="1:10" ht="12.75">
      <c r="A77" s="97">
        <v>68</v>
      </c>
      <c r="B77" s="106" t="s">
        <v>51</v>
      </c>
      <c r="C77" s="94">
        <v>831</v>
      </c>
      <c r="D77" s="99" t="s">
        <v>34</v>
      </c>
      <c r="E77" s="99" t="s">
        <v>231</v>
      </c>
      <c r="F77" s="99" t="s">
        <v>56</v>
      </c>
      <c r="G77" s="100">
        <f t="shared" si="13"/>
        <v>83216</v>
      </c>
      <c r="H77" s="100">
        <f t="shared" si="13"/>
        <v>54738.64</v>
      </c>
      <c r="I77" s="100">
        <f t="shared" si="13"/>
        <v>54738.64</v>
      </c>
      <c r="J77" s="96">
        <f t="shared" si="0"/>
        <v>100</v>
      </c>
    </row>
    <row r="78" spans="1:10" ht="12.75">
      <c r="A78" s="92">
        <v>69</v>
      </c>
      <c r="B78" s="106" t="s">
        <v>63</v>
      </c>
      <c r="C78" s="94">
        <v>831</v>
      </c>
      <c r="D78" s="99" t="s">
        <v>34</v>
      </c>
      <c r="E78" s="99" t="s">
        <v>231</v>
      </c>
      <c r="F78" s="99" t="s">
        <v>44</v>
      </c>
      <c r="G78" s="100">
        <v>83216</v>
      </c>
      <c r="H78" s="100">
        <v>54738.64</v>
      </c>
      <c r="I78" s="100">
        <v>54738.64</v>
      </c>
      <c r="J78" s="96">
        <f t="shared" si="0"/>
        <v>100</v>
      </c>
    </row>
    <row r="79" spans="1:10" ht="12.75">
      <c r="A79" s="97">
        <v>70</v>
      </c>
      <c r="B79" s="104" t="s">
        <v>209</v>
      </c>
      <c r="C79" s="94">
        <v>831</v>
      </c>
      <c r="D79" s="99" t="s">
        <v>75</v>
      </c>
      <c r="E79" s="99"/>
      <c r="F79" s="99"/>
      <c r="G79" s="100">
        <f>+G80</f>
        <v>96600</v>
      </c>
      <c r="H79" s="100">
        <f>H80</f>
        <v>1686622</v>
      </c>
      <c r="I79" s="100">
        <f>I80</f>
        <v>1660022</v>
      </c>
      <c r="J79" s="96">
        <f t="shared" si="0"/>
        <v>98.42288313564035</v>
      </c>
    </row>
    <row r="80" spans="1:10" ht="12.75">
      <c r="A80" s="92">
        <v>71</v>
      </c>
      <c r="B80" s="104" t="s">
        <v>144</v>
      </c>
      <c r="C80" s="94">
        <v>831</v>
      </c>
      <c r="D80" s="99" t="s">
        <v>77</v>
      </c>
      <c r="E80" s="99"/>
      <c r="F80" s="99"/>
      <c r="G80" s="100">
        <f aca="true" t="shared" si="14" ref="G80:I81">G81</f>
        <v>96600</v>
      </c>
      <c r="H80" s="100">
        <f t="shared" si="14"/>
        <v>1686622</v>
      </c>
      <c r="I80" s="100">
        <f t="shared" si="14"/>
        <v>1660022</v>
      </c>
      <c r="J80" s="96">
        <f t="shared" si="0"/>
        <v>98.42288313564035</v>
      </c>
    </row>
    <row r="81" spans="1:10" ht="24">
      <c r="A81" s="97">
        <v>72</v>
      </c>
      <c r="B81" s="98" t="s">
        <v>271</v>
      </c>
      <c r="C81" s="94">
        <v>831</v>
      </c>
      <c r="D81" s="99" t="s">
        <v>77</v>
      </c>
      <c r="E81" s="99" t="s">
        <v>229</v>
      </c>
      <c r="F81" s="99"/>
      <c r="G81" s="100">
        <f t="shared" si="14"/>
        <v>96600</v>
      </c>
      <c r="H81" s="100">
        <f t="shared" si="14"/>
        <v>1686622</v>
      </c>
      <c r="I81" s="100">
        <f t="shared" si="14"/>
        <v>1660022</v>
      </c>
      <c r="J81" s="96">
        <f t="shared" si="0"/>
        <v>98.42288313564035</v>
      </c>
    </row>
    <row r="82" spans="1:10" ht="24">
      <c r="A82" s="92">
        <v>73</v>
      </c>
      <c r="B82" s="109" t="s">
        <v>285</v>
      </c>
      <c r="C82" s="94">
        <v>831</v>
      </c>
      <c r="D82" s="99" t="s">
        <v>77</v>
      </c>
      <c r="E82" s="99" t="s">
        <v>232</v>
      </c>
      <c r="F82" s="99"/>
      <c r="G82" s="100">
        <f>G89+G92</f>
        <v>96600</v>
      </c>
      <c r="H82" s="100">
        <f>H83+H86+H89+H92+H95</f>
        <v>1686622</v>
      </c>
      <c r="I82" s="100">
        <f>I83+I86+I89+I92+I95</f>
        <v>1660022</v>
      </c>
      <c r="J82" s="96">
        <f t="shared" si="0"/>
        <v>98.42288313564035</v>
      </c>
    </row>
    <row r="83" spans="1:10" ht="60">
      <c r="A83" s="92">
        <v>74</v>
      </c>
      <c r="B83" s="93" t="s">
        <v>401</v>
      </c>
      <c r="C83" s="94">
        <v>831</v>
      </c>
      <c r="D83" s="99" t="s">
        <v>77</v>
      </c>
      <c r="E83" s="110" t="s">
        <v>402</v>
      </c>
      <c r="F83" s="99"/>
      <c r="G83" s="100"/>
      <c r="H83" s="100">
        <f>H84</f>
        <v>1450492</v>
      </c>
      <c r="I83" s="100">
        <f>I84</f>
        <v>1450492</v>
      </c>
      <c r="J83" s="96">
        <f t="shared" si="0"/>
        <v>100</v>
      </c>
    </row>
    <row r="84" spans="1:10" ht="12.75">
      <c r="A84" s="92">
        <v>75</v>
      </c>
      <c r="B84" s="112" t="s">
        <v>51</v>
      </c>
      <c r="C84" s="94">
        <v>831</v>
      </c>
      <c r="D84" s="99" t="s">
        <v>77</v>
      </c>
      <c r="E84" s="110" t="s">
        <v>402</v>
      </c>
      <c r="F84" s="99"/>
      <c r="G84" s="100"/>
      <c r="H84" s="100">
        <f>H85</f>
        <v>1450492</v>
      </c>
      <c r="I84" s="100">
        <f>I85</f>
        <v>1450492</v>
      </c>
      <c r="J84" s="96">
        <f>I84/H84*100</f>
        <v>100</v>
      </c>
    </row>
    <row r="85" spans="1:10" ht="12.75">
      <c r="A85" s="92">
        <v>76</v>
      </c>
      <c r="B85" s="112" t="s">
        <v>63</v>
      </c>
      <c r="C85" s="94">
        <v>831</v>
      </c>
      <c r="D85" s="99" t="s">
        <v>77</v>
      </c>
      <c r="E85" s="110" t="s">
        <v>402</v>
      </c>
      <c r="F85" s="99"/>
      <c r="G85" s="100"/>
      <c r="H85" s="100">
        <v>1450492</v>
      </c>
      <c r="I85" s="100">
        <v>1450492</v>
      </c>
      <c r="J85" s="96">
        <f>I85/H85*100</f>
        <v>100</v>
      </c>
    </row>
    <row r="86" spans="1:10" ht="46.5" customHeight="1">
      <c r="A86" s="92">
        <v>77</v>
      </c>
      <c r="B86" s="162" t="s">
        <v>404</v>
      </c>
      <c r="C86" s="94">
        <v>831</v>
      </c>
      <c r="D86" s="99" t="s">
        <v>77</v>
      </c>
      <c r="E86" s="110" t="s">
        <v>403</v>
      </c>
      <c r="F86" s="110"/>
      <c r="G86" s="111">
        <f aca="true" t="shared" si="15" ref="G86:I87">G87</f>
        <v>0</v>
      </c>
      <c r="H86" s="111">
        <f t="shared" si="15"/>
        <v>135000</v>
      </c>
      <c r="I86" s="111">
        <f t="shared" si="15"/>
        <v>135000</v>
      </c>
      <c r="J86" s="96">
        <f aca="true" t="shared" si="16" ref="J86:J110">I86/H86*100</f>
        <v>100</v>
      </c>
    </row>
    <row r="87" spans="1:10" ht="12.75">
      <c r="A87" s="97">
        <v>78</v>
      </c>
      <c r="B87" s="112" t="s">
        <v>51</v>
      </c>
      <c r="C87" s="94">
        <v>831</v>
      </c>
      <c r="D87" s="99" t="s">
        <v>77</v>
      </c>
      <c r="E87" s="110" t="s">
        <v>403</v>
      </c>
      <c r="F87" s="110" t="s">
        <v>56</v>
      </c>
      <c r="G87" s="111">
        <f t="shared" si="15"/>
        <v>0</v>
      </c>
      <c r="H87" s="111">
        <f t="shared" si="15"/>
        <v>135000</v>
      </c>
      <c r="I87" s="111">
        <f t="shared" si="15"/>
        <v>135000</v>
      </c>
      <c r="J87" s="96">
        <f t="shared" si="16"/>
        <v>100</v>
      </c>
    </row>
    <row r="88" spans="1:10" ht="12.75">
      <c r="A88" s="92">
        <v>79</v>
      </c>
      <c r="B88" s="112" t="s">
        <v>63</v>
      </c>
      <c r="C88" s="94">
        <v>831</v>
      </c>
      <c r="D88" s="99" t="s">
        <v>77</v>
      </c>
      <c r="E88" s="110" t="s">
        <v>403</v>
      </c>
      <c r="F88" s="110" t="s">
        <v>44</v>
      </c>
      <c r="G88" s="111">
        <v>0</v>
      </c>
      <c r="H88" s="111">
        <v>135000</v>
      </c>
      <c r="I88" s="111">
        <v>135000</v>
      </c>
      <c r="J88" s="96">
        <f t="shared" si="16"/>
        <v>100</v>
      </c>
    </row>
    <row r="89" spans="1:10" ht="48">
      <c r="A89" s="92">
        <v>80</v>
      </c>
      <c r="B89" s="113" t="s">
        <v>286</v>
      </c>
      <c r="C89" s="94">
        <v>831</v>
      </c>
      <c r="D89" s="99" t="s">
        <v>77</v>
      </c>
      <c r="E89" s="110" t="s">
        <v>233</v>
      </c>
      <c r="F89" s="110"/>
      <c r="G89" s="111">
        <f aca="true" t="shared" si="17" ref="G89:I90">G90</f>
        <v>96600</v>
      </c>
      <c r="H89" s="111">
        <f t="shared" si="17"/>
        <v>96600</v>
      </c>
      <c r="I89" s="111">
        <f t="shared" si="17"/>
        <v>70000</v>
      </c>
      <c r="J89" s="96">
        <f>I89/H89*100</f>
        <v>72.46376811594203</v>
      </c>
    </row>
    <row r="90" spans="1:10" ht="12.75">
      <c r="A90" s="97">
        <v>81</v>
      </c>
      <c r="B90" s="103" t="s">
        <v>51</v>
      </c>
      <c r="C90" s="94">
        <v>831</v>
      </c>
      <c r="D90" s="99" t="s">
        <v>77</v>
      </c>
      <c r="E90" s="110" t="s">
        <v>233</v>
      </c>
      <c r="F90" s="110" t="s">
        <v>56</v>
      </c>
      <c r="G90" s="111">
        <f t="shared" si="17"/>
        <v>96600</v>
      </c>
      <c r="H90" s="111">
        <f t="shared" si="17"/>
        <v>96600</v>
      </c>
      <c r="I90" s="111">
        <f t="shared" si="17"/>
        <v>70000</v>
      </c>
      <c r="J90" s="96">
        <f>I90/H90*100</f>
        <v>72.46376811594203</v>
      </c>
    </row>
    <row r="91" spans="1:10" ht="12.75">
      <c r="A91" s="92">
        <v>82</v>
      </c>
      <c r="B91" s="103" t="s">
        <v>63</v>
      </c>
      <c r="C91" s="94">
        <v>831</v>
      </c>
      <c r="D91" s="99" t="s">
        <v>77</v>
      </c>
      <c r="E91" s="110" t="s">
        <v>233</v>
      </c>
      <c r="F91" s="110" t="s">
        <v>44</v>
      </c>
      <c r="G91" s="111">
        <v>96600</v>
      </c>
      <c r="H91" s="111">
        <v>96600</v>
      </c>
      <c r="I91" s="111">
        <v>70000</v>
      </c>
      <c r="J91" s="96">
        <f>I91/H91*100</f>
        <v>72.46376811594203</v>
      </c>
    </row>
    <row r="92" spans="1:10" ht="60">
      <c r="A92" s="92">
        <v>83</v>
      </c>
      <c r="B92" s="93" t="s">
        <v>306</v>
      </c>
      <c r="C92" s="94">
        <v>831</v>
      </c>
      <c r="D92" s="99" t="s">
        <v>77</v>
      </c>
      <c r="E92" s="110" t="s">
        <v>406</v>
      </c>
      <c r="F92" s="110"/>
      <c r="G92" s="111">
        <v>0</v>
      </c>
      <c r="H92" s="111">
        <f aca="true" t="shared" si="18" ref="H92:J93">H93</f>
        <v>2910</v>
      </c>
      <c r="I92" s="111">
        <f t="shared" si="18"/>
        <v>2910</v>
      </c>
      <c r="J92" s="96">
        <f t="shared" si="18"/>
        <v>100</v>
      </c>
    </row>
    <row r="93" spans="1:10" ht="12.75">
      <c r="A93" s="92">
        <v>84</v>
      </c>
      <c r="B93" s="103" t="s">
        <v>51</v>
      </c>
      <c r="C93" s="94">
        <v>831</v>
      </c>
      <c r="D93" s="99" t="s">
        <v>77</v>
      </c>
      <c r="E93" s="110" t="s">
        <v>406</v>
      </c>
      <c r="F93" s="110" t="s">
        <v>56</v>
      </c>
      <c r="G93" s="111">
        <v>0</v>
      </c>
      <c r="H93" s="111">
        <f t="shared" si="18"/>
        <v>2910</v>
      </c>
      <c r="I93" s="111">
        <f t="shared" si="18"/>
        <v>2910</v>
      </c>
      <c r="J93" s="96">
        <f t="shared" si="18"/>
        <v>100</v>
      </c>
    </row>
    <row r="94" spans="1:10" ht="12.75">
      <c r="A94" s="92">
        <v>85</v>
      </c>
      <c r="B94" s="103" t="s">
        <v>63</v>
      </c>
      <c r="C94" s="94">
        <v>831</v>
      </c>
      <c r="D94" s="99" t="s">
        <v>77</v>
      </c>
      <c r="E94" s="110" t="s">
        <v>406</v>
      </c>
      <c r="F94" s="110" t="s">
        <v>44</v>
      </c>
      <c r="G94" s="111">
        <v>0</v>
      </c>
      <c r="H94" s="111">
        <v>2910</v>
      </c>
      <c r="I94" s="111">
        <v>2910</v>
      </c>
      <c r="J94" s="96">
        <f t="shared" si="16"/>
        <v>100</v>
      </c>
    </row>
    <row r="95" spans="1:10" ht="60">
      <c r="A95" s="97">
        <v>86</v>
      </c>
      <c r="B95" s="112" t="s">
        <v>287</v>
      </c>
      <c r="C95" s="94">
        <v>831</v>
      </c>
      <c r="D95" s="99" t="s">
        <v>77</v>
      </c>
      <c r="E95" s="110" t="s">
        <v>405</v>
      </c>
      <c r="F95" s="110"/>
      <c r="G95" s="111">
        <f aca="true" t="shared" si="19" ref="G95:I96">G96</f>
        <v>0</v>
      </c>
      <c r="H95" s="111">
        <f t="shared" si="19"/>
        <v>1620</v>
      </c>
      <c r="I95" s="111">
        <f t="shared" si="19"/>
        <v>1620</v>
      </c>
      <c r="J95" s="96">
        <f t="shared" si="16"/>
        <v>100</v>
      </c>
    </row>
    <row r="96" spans="1:10" ht="12.75">
      <c r="A96" s="92">
        <v>87</v>
      </c>
      <c r="B96" s="112" t="s">
        <v>51</v>
      </c>
      <c r="C96" s="94">
        <v>831</v>
      </c>
      <c r="D96" s="99" t="s">
        <v>77</v>
      </c>
      <c r="E96" s="110" t="s">
        <v>405</v>
      </c>
      <c r="F96" s="110" t="s">
        <v>56</v>
      </c>
      <c r="G96" s="111">
        <f t="shared" si="19"/>
        <v>0</v>
      </c>
      <c r="H96" s="111">
        <f t="shared" si="19"/>
        <v>1620</v>
      </c>
      <c r="I96" s="111">
        <f t="shared" si="19"/>
        <v>1620</v>
      </c>
      <c r="J96" s="96">
        <f t="shared" si="16"/>
        <v>100</v>
      </c>
    </row>
    <row r="97" spans="1:10" ht="12.75">
      <c r="A97" s="97">
        <v>88</v>
      </c>
      <c r="B97" s="112" t="s">
        <v>63</v>
      </c>
      <c r="C97" s="94">
        <v>831</v>
      </c>
      <c r="D97" s="99" t="s">
        <v>77</v>
      </c>
      <c r="E97" s="110" t="s">
        <v>405</v>
      </c>
      <c r="F97" s="110" t="s">
        <v>44</v>
      </c>
      <c r="G97" s="111">
        <v>0</v>
      </c>
      <c r="H97" s="111">
        <v>1620</v>
      </c>
      <c r="I97" s="111">
        <v>1620</v>
      </c>
      <c r="J97" s="96">
        <f t="shared" si="16"/>
        <v>100</v>
      </c>
    </row>
    <row r="98" spans="1:10" ht="12.75">
      <c r="A98" s="92">
        <v>89</v>
      </c>
      <c r="B98" s="104" t="s">
        <v>211</v>
      </c>
      <c r="C98" s="94">
        <v>831</v>
      </c>
      <c r="D98" s="99" t="s">
        <v>29</v>
      </c>
      <c r="E98" s="99"/>
      <c r="F98" s="99"/>
      <c r="G98" s="100">
        <f>+G99</f>
        <v>871560</v>
      </c>
      <c r="H98" s="100">
        <f>+H99+H105</f>
        <v>1032681.83</v>
      </c>
      <c r="I98" s="100">
        <f>+I99+I105</f>
        <v>1014530</v>
      </c>
      <c r="J98" s="96">
        <f t="shared" si="16"/>
        <v>98.2422630598623</v>
      </c>
    </row>
    <row r="99" spans="1:10" ht="12.75">
      <c r="A99" s="97">
        <v>90</v>
      </c>
      <c r="B99" s="104" t="s">
        <v>42</v>
      </c>
      <c r="C99" s="94">
        <v>831</v>
      </c>
      <c r="D99" s="99" t="s">
        <v>43</v>
      </c>
      <c r="E99" s="99"/>
      <c r="F99" s="99"/>
      <c r="G99" s="100">
        <f>G100</f>
        <v>871560</v>
      </c>
      <c r="H99" s="100">
        <f>H100</f>
        <v>75000</v>
      </c>
      <c r="I99" s="100">
        <f>I100</f>
        <v>75000</v>
      </c>
      <c r="J99" s="96">
        <f t="shared" si="16"/>
        <v>100</v>
      </c>
    </row>
    <row r="100" spans="1:10" ht="24">
      <c r="A100" s="92">
        <v>91</v>
      </c>
      <c r="B100" s="98" t="s">
        <v>271</v>
      </c>
      <c r="C100" s="94">
        <v>831</v>
      </c>
      <c r="D100" s="99" t="s">
        <v>43</v>
      </c>
      <c r="E100" s="99" t="s">
        <v>229</v>
      </c>
      <c r="F100" s="99"/>
      <c r="G100" s="100">
        <f>+G101</f>
        <v>871560</v>
      </c>
      <c r="H100" s="100">
        <f>+H101</f>
        <v>75000</v>
      </c>
      <c r="I100" s="100">
        <f>+I101</f>
        <v>75000</v>
      </c>
      <c r="J100" s="96">
        <f t="shared" si="16"/>
        <v>100</v>
      </c>
    </row>
    <row r="101" spans="1:10" ht="12.75">
      <c r="A101" s="97">
        <v>92</v>
      </c>
      <c r="B101" s="114" t="s">
        <v>288</v>
      </c>
      <c r="C101" s="94">
        <v>831</v>
      </c>
      <c r="D101" s="99" t="s">
        <v>43</v>
      </c>
      <c r="E101" s="99" t="s">
        <v>234</v>
      </c>
      <c r="F101" s="99"/>
      <c r="G101" s="100">
        <f>+G102+G105</f>
        <v>871560</v>
      </c>
      <c r="H101" s="100">
        <f>H102</f>
        <v>75000</v>
      </c>
      <c r="I101" s="100">
        <f>I102</f>
        <v>75000</v>
      </c>
      <c r="J101" s="96">
        <f t="shared" si="16"/>
        <v>100</v>
      </c>
    </row>
    <row r="102" spans="1:10" ht="37.5" customHeight="1">
      <c r="A102" s="97">
        <v>93</v>
      </c>
      <c r="B102" s="115" t="s">
        <v>289</v>
      </c>
      <c r="C102" s="94">
        <v>831</v>
      </c>
      <c r="D102" s="99" t="s">
        <v>43</v>
      </c>
      <c r="E102" s="99" t="s">
        <v>225</v>
      </c>
      <c r="F102" s="99"/>
      <c r="G102" s="100">
        <f aca="true" t="shared" si="20" ref="G102:I103">G103</f>
        <v>75000</v>
      </c>
      <c r="H102" s="100">
        <f t="shared" si="20"/>
        <v>75000</v>
      </c>
      <c r="I102" s="100">
        <f t="shared" si="20"/>
        <v>75000</v>
      </c>
      <c r="J102" s="96">
        <f t="shared" si="16"/>
        <v>100</v>
      </c>
    </row>
    <row r="103" spans="1:10" ht="12.75">
      <c r="A103" s="92">
        <v>94</v>
      </c>
      <c r="B103" s="103" t="s">
        <v>51</v>
      </c>
      <c r="C103" s="94">
        <v>831</v>
      </c>
      <c r="D103" s="99" t="s">
        <v>43</v>
      </c>
      <c r="E103" s="99" t="s">
        <v>225</v>
      </c>
      <c r="F103" s="99" t="s">
        <v>56</v>
      </c>
      <c r="G103" s="100">
        <f t="shared" si="20"/>
        <v>75000</v>
      </c>
      <c r="H103" s="100">
        <f t="shared" si="20"/>
        <v>75000</v>
      </c>
      <c r="I103" s="100">
        <f t="shared" si="20"/>
        <v>75000</v>
      </c>
      <c r="J103" s="96">
        <f t="shared" si="16"/>
        <v>100</v>
      </c>
    </row>
    <row r="104" spans="1:10" ht="12.75">
      <c r="A104" s="97">
        <v>95</v>
      </c>
      <c r="B104" s="103" t="s">
        <v>63</v>
      </c>
      <c r="C104" s="94">
        <v>831</v>
      </c>
      <c r="D104" s="99" t="s">
        <v>43</v>
      </c>
      <c r="E104" s="99" t="s">
        <v>225</v>
      </c>
      <c r="F104" s="99" t="s">
        <v>44</v>
      </c>
      <c r="G104" s="100">
        <v>75000</v>
      </c>
      <c r="H104" s="100">
        <v>75000</v>
      </c>
      <c r="I104" s="100">
        <v>75000</v>
      </c>
      <c r="J104" s="96">
        <f t="shared" si="16"/>
        <v>100</v>
      </c>
    </row>
    <row r="105" spans="1:10" ht="12.75">
      <c r="A105" s="97">
        <v>96</v>
      </c>
      <c r="B105" s="98" t="s">
        <v>18</v>
      </c>
      <c r="C105" s="94">
        <v>831</v>
      </c>
      <c r="D105" s="99" t="s">
        <v>30</v>
      </c>
      <c r="E105" s="99"/>
      <c r="F105" s="99"/>
      <c r="G105" s="100">
        <f>G106+G111</f>
        <v>796560</v>
      </c>
      <c r="H105" s="100">
        <f aca="true" t="shared" si="21" ref="G105:I106">H106</f>
        <v>957681.83</v>
      </c>
      <c r="I105" s="100">
        <f>I106+I111</f>
        <v>939530</v>
      </c>
      <c r="J105" s="96">
        <f t="shared" si="16"/>
        <v>98.10460745611097</v>
      </c>
    </row>
    <row r="106" spans="1:10" ht="24">
      <c r="A106" s="92">
        <v>97</v>
      </c>
      <c r="B106" s="98" t="s">
        <v>271</v>
      </c>
      <c r="C106" s="94">
        <v>831</v>
      </c>
      <c r="D106" s="99" t="s">
        <v>30</v>
      </c>
      <c r="E106" s="99" t="s">
        <v>234</v>
      </c>
      <c r="F106" s="99"/>
      <c r="G106" s="100">
        <f t="shared" si="21"/>
        <v>789560</v>
      </c>
      <c r="H106" s="100">
        <f t="shared" si="21"/>
        <v>957681.83</v>
      </c>
      <c r="I106" s="100">
        <f t="shared" si="21"/>
        <v>923530</v>
      </c>
      <c r="J106" s="96">
        <v>98.1</v>
      </c>
    </row>
    <row r="107" spans="1:10" ht="12.75">
      <c r="A107" s="97">
        <v>98</v>
      </c>
      <c r="B107" s="114" t="s">
        <v>272</v>
      </c>
      <c r="C107" s="94">
        <v>831</v>
      </c>
      <c r="D107" s="99" t="s">
        <v>30</v>
      </c>
      <c r="E107" s="99" t="s">
        <v>234</v>
      </c>
      <c r="F107" s="99"/>
      <c r="G107" s="100">
        <f>G108</f>
        <v>789560</v>
      </c>
      <c r="H107" s="100">
        <f>H108+H111</f>
        <v>957681.83</v>
      </c>
      <c r="I107" s="100">
        <f>I108</f>
        <v>923530</v>
      </c>
      <c r="J107" s="96">
        <v>98.1</v>
      </c>
    </row>
    <row r="108" spans="1:10" ht="36">
      <c r="A108" s="97">
        <v>99</v>
      </c>
      <c r="B108" s="109" t="s">
        <v>290</v>
      </c>
      <c r="C108" s="94">
        <v>831</v>
      </c>
      <c r="D108" s="99" t="s">
        <v>30</v>
      </c>
      <c r="E108" s="99" t="s">
        <v>235</v>
      </c>
      <c r="F108" s="99"/>
      <c r="G108" s="100">
        <f aca="true" t="shared" si="22" ref="G108:I109">G109</f>
        <v>789560</v>
      </c>
      <c r="H108" s="100">
        <f t="shared" si="22"/>
        <v>941681.83</v>
      </c>
      <c r="I108" s="100">
        <f t="shared" si="22"/>
        <v>923530</v>
      </c>
      <c r="J108" s="96">
        <f t="shared" si="16"/>
        <v>98.07240307482624</v>
      </c>
    </row>
    <row r="109" spans="1:10" ht="12.75">
      <c r="A109" s="92">
        <v>100</v>
      </c>
      <c r="B109" s="106" t="s">
        <v>51</v>
      </c>
      <c r="C109" s="94">
        <v>831</v>
      </c>
      <c r="D109" s="99" t="s">
        <v>30</v>
      </c>
      <c r="E109" s="99" t="s">
        <v>235</v>
      </c>
      <c r="F109" s="99" t="s">
        <v>56</v>
      </c>
      <c r="G109" s="100">
        <f t="shared" si="22"/>
        <v>789560</v>
      </c>
      <c r="H109" s="100">
        <f t="shared" si="22"/>
        <v>941681.83</v>
      </c>
      <c r="I109" s="100">
        <f t="shared" si="22"/>
        <v>923530</v>
      </c>
      <c r="J109" s="96">
        <f t="shared" si="16"/>
        <v>98.07240307482624</v>
      </c>
    </row>
    <row r="110" spans="1:10" ht="12.75">
      <c r="A110" s="97">
        <v>101</v>
      </c>
      <c r="B110" s="106" t="s">
        <v>63</v>
      </c>
      <c r="C110" s="94">
        <v>831</v>
      </c>
      <c r="D110" s="99" t="s">
        <v>30</v>
      </c>
      <c r="E110" s="99" t="s">
        <v>235</v>
      </c>
      <c r="F110" s="99" t="s">
        <v>44</v>
      </c>
      <c r="G110" s="100">
        <v>789560</v>
      </c>
      <c r="H110" s="100">
        <v>941681.83</v>
      </c>
      <c r="I110" s="100">
        <v>923530</v>
      </c>
      <c r="J110" s="96">
        <f t="shared" si="16"/>
        <v>98.07240307482624</v>
      </c>
    </row>
    <row r="111" spans="1:10" ht="38.25" customHeight="1">
      <c r="A111" s="97">
        <v>102</v>
      </c>
      <c r="B111" s="106" t="s">
        <v>400</v>
      </c>
      <c r="C111" s="94">
        <v>831</v>
      </c>
      <c r="D111" s="99" t="s">
        <v>30</v>
      </c>
      <c r="E111" s="99" t="s">
        <v>399</v>
      </c>
      <c r="F111" s="99"/>
      <c r="G111" s="100">
        <f>G112</f>
        <v>7000</v>
      </c>
      <c r="H111" s="100">
        <v>16000</v>
      </c>
      <c r="I111" s="100">
        <v>16000</v>
      </c>
      <c r="J111" s="96">
        <f aca="true" t="shared" si="23" ref="J111:J135">I111/H111*100</f>
        <v>100</v>
      </c>
    </row>
    <row r="112" spans="1:10" ht="12.75">
      <c r="A112" s="97">
        <v>103</v>
      </c>
      <c r="B112" s="106" t="s">
        <v>51</v>
      </c>
      <c r="C112" s="94">
        <v>831</v>
      </c>
      <c r="D112" s="99" t="s">
        <v>30</v>
      </c>
      <c r="E112" s="99" t="s">
        <v>399</v>
      </c>
      <c r="F112" s="99" t="s">
        <v>56</v>
      </c>
      <c r="G112" s="100">
        <f>G113</f>
        <v>7000</v>
      </c>
      <c r="H112" s="100">
        <v>16000</v>
      </c>
      <c r="I112" s="100">
        <v>16000</v>
      </c>
      <c r="J112" s="96">
        <f t="shared" si="23"/>
        <v>100</v>
      </c>
    </row>
    <row r="113" spans="1:10" ht="12.75">
      <c r="A113" s="97">
        <v>104</v>
      </c>
      <c r="B113" s="106" t="s">
        <v>63</v>
      </c>
      <c r="C113" s="94">
        <v>831</v>
      </c>
      <c r="D113" s="99" t="s">
        <v>30</v>
      </c>
      <c r="E113" s="99" t="s">
        <v>399</v>
      </c>
      <c r="F113" s="99" t="s">
        <v>44</v>
      </c>
      <c r="G113" s="100">
        <v>7000</v>
      </c>
      <c r="H113" s="100">
        <v>16000</v>
      </c>
      <c r="I113" s="100">
        <v>16000</v>
      </c>
      <c r="J113" s="96">
        <f t="shared" si="23"/>
        <v>100</v>
      </c>
    </row>
    <row r="114" spans="1:10" ht="12.75">
      <c r="A114" s="97">
        <v>105</v>
      </c>
      <c r="B114" s="106" t="s">
        <v>212</v>
      </c>
      <c r="C114" s="94">
        <v>831</v>
      </c>
      <c r="D114" s="75" t="s">
        <v>73</v>
      </c>
      <c r="E114" s="76"/>
      <c r="F114" s="118"/>
      <c r="G114" s="100">
        <f>G115</f>
        <v>3250000</v>
      </c>
      <c r="H114" s="100">
        <f>H115</f>
        <v>3560000</v>
      </c>
      <c r="I114" s="100">
        <f>I115</f>
        <v>3560000</v>
      </c>
      <c r="J114" s="96">
        <f t="shared" si="23"/>
        <v>100</v>
      </c>
    </row>
    <row r="115" spans="1:10" ht="12.75">
      <c r="A115" s="92">
        <v>106</v>
      </c>
      <c r="B115" s="105" t="s">
        <v>217</v>
      </c>
      <c r="C115" s="94">
        <v>831</v>
      </c>
      <c r="D115" s="75" t="s">
        <v>45</v>
      </c>
      <c r="E115" s="76"/>
      <c r="F115" s="76"/>
      <c r="G115" s="100">
        <f>+G116</f>
        <v>3250000</v>
      </c>
      <c r="H115" s="100">
        <f>+H116</f>
        <v>3560000</v>
      </c>
      <c r="I115" s="100">
        <f>+I116</f>
        <v>3560000</v>
      </c>
      <c r="J115" s="96">
        <f t="shared" si="23"/>
        <v>100</v>
      </c>
    </row>
    <row r="116" spans="1:10" ht="23.25" customHeight="1">
      <c r="A116" s="97">
        <v>107</v>
      </c>
      <c r="B116" s="98" t="s">
        <v>271</v>
      </c>
      <c r="C116" s="94">
        <v>831</v>
      </c>
      <c r="D116" s="75" t="s">
        <v>45</v>
      </c>
      <c r="E116" s="76" t="s">
        <v>229</v>
      </c>
      <c r="F116" s="76"/>
      <c r="G116" s="100">
        <f>G117</f>
        <v>3250000</v>
      </c>
      <c r="H116" s="100">
        <f>H117</f>
        <v>3560000</v>
      </c>
      <c r="I116" s="100">
        <f>I117</f>
        <v>3560000</v>
      </c>
      <c r="J116" s="96">
        <f t="shared" si="23"/>
        <v>100</v>
      </c>
    </row>
    <row r="117" spans="1:10" ht="12.75">
      <c r="A117" s="92">
        <v>108</v>
      </c>
      <c r="B117" s="162" t="s">
        <v>291</v>
      </c>
      <c r="C117" s="94">
        <v>831</v>
      </c>
      <c r="D117" s="75" t="s">
        <v>45</v>
      </c>
      <c r="E117" s="76" t="s">
        <v>292</v>
      </c>
      <c r="F117" s="76"/>
      <c r="G117" s="100">
        <v>3250000</v>
      </c>
      <c r="H117" s="100">
        <f>H118</f>
        <v>3560000</v>
      </c>
      <c r="I117" s="100">
        <f>I118</f>
        <v>3560000</v>
      </c>
      <c r="J117" s="96">
        <f t="shared" si="23"/>
        <v>100</v>
      </c>
    </row>
    <row r="118" spans="1:10" ht="72">
      <c r="A118" s="92">
        <v>109</v>
      </c>
      <c r="B118" s="162" t="s">
        <v>296</v>
      </c>
      <c r="C118" s="94">
        <v>831</v>
      </c>
      <c r="D118" s="75" t="s">
        <v>45</v>
      </c>
      <c r="E118" s="76" t="s">
        <v>295</v>
      </c>
      <c r="F118" s="76"/>
      <c r="G118" s="100">
        <f aca="true" t="shared" si="24" ref="G118:I119">G119</f>
        <v>3250000</v>
      </c>
      <c r="H118" s="100">
        <f t="shared" si="24"/>
        <v>3560000</v>
      </c>
      <c r="I118" s="100">
        <f t="shared" si="24"/>
        <v>3560000</v>
      </c>
      <c r="J118" s="96">
        <f t="shared" si="23"/>
        <v>100</v>
      </c>
    </row>
    <row r="119" spans="1:10" ht="12.75">
      <c r="A119" s="97">
        <v>110</v>
      </c>
      <c r="B119" s="163" t="s">
        <v>57</v>
      </c>
      <c r="C119" s="94">
        <v>831</v>
      </c>
      <c r="D119" s="75" t="s">
        <v>45</v>
      </c>
      <c r="E119" s="76" t="s">
        <v>295</v>
      </c>
      <c r="F119" s="76" t="s">
        <v>293</v>
      </c>
      <c r="G119" s="100">
        <f t="shared" si="24"/>
        <v>3250000</v>
      </c>
      <c r="H119" s="100">
        <f t="shared" si="24"/>
        <v>3560000</v>
      </c>
      <c r="I119" s="100">
        <f t="shared" si="24"/>
        <v>3560000</v>
      </c>
      <c r="J119" s="96">
        <f t="shared" si="23"/>
        <v>100</v>
      </c>
    </row>
    <row r="120" spans="1:10" ht="12.75">
      <c r="A120" s="92">
        <v>111</v>
      </c>
      <c r="B120" s="163" t="s">
        <v>20</v>
      </c>
      <c r="C120" s="94">
        <v>831</v>
      </c>
      <c r="D120" s="75" t="s">
        <v>45</v>
      </c>
      <c r="E120" s="76" t="s">
        <v>295</v>
      </c>
      <c r="F120" s="76" t="s">
        <v>294</v>
      </c>
      <c r="G120" s="100">
        <v>3250000</v>
      </c>
      <c r="H120" s="100">
        <v>3560000</v>
      </c>
      <c r="I120" s="100">
        <v>3560000</v>
      </c>
      <c r="J120" s="96">
        <f t="shared" si="23"/>
        <v>100</v>
      </c>
    </row>
    <row r="121" spans="1:10" ht="12.75">
      <c r="A121" s="97">
        <v>112</v>
      </c>
      <c r="B121" s="165" t="s">
        <v>389</v>
      </c>
      <c r="C121" s="94">
        <v>831</v>
      </c>
      <c r="D121" s="75" t="s">
        <v>390</v>
      </c>
      <c r="E121" s="76" t="s">
        <v>397</v>
      </c>
      <c r="F121" s="76"/>
      <c r="G121" s="100">
        <f>G122</f>
        <v>0</v>
      </c>
      <c r="H121" s="100">
        <v>24000</v>
      </c>
      <c r="I121" s="100">
        <v>24000</v>
      </c>
      <c r="J121" s="96">
        <f t="shared" si="23"/>
        <v>100</v>
      </c>
    </row>
    <row r="122" spans="1:10" ht="12.75">
      <c r="A122" s="92">
        <v>113</v>
      </c>
      <c r="B122" s="165" t="s">
        <v>391</v>
      </c>
      <c r="C122" s="94">
        <v>831</v>
      </c>
      <c r="D122" s="75" t="s">
        <v>392</v>
      </c>
      <c r="E122" s="76" t="s">
        <v>229</v>
      </c>
      <c r="F122" s="76"/>
      <c r="G122" s="100">
        <f>G123+G126</f>
        <v>0</v>
      </c>
      <c r="H122" s="100">
        <v>24000</v>
      </c>
      <c r="I122" s="100">
        <v>24000</v>
      </c>
      <c r="J122" s="96">
        <f t="shared" si="23"/>
        <v>100</v>
      </c>
    </row>
    <row r="123" spans="1:10" ht="23.25" customHeight="1">
      <c r="A123" s="97">
        <v>114</v>
      </c>
      <c r="B123" s="165" t="s">
        <v>271</v>
      </c>
      <c r="C123" s="94">
        <v>831</v>
      </c>
      <c r="D123" s="75" t="s">
        <v>392</v>
      </c>
      <c r="E123" s="76" t="s">
        <v>398</v>
      </c>
      <c r="F123" s="76"/>
      <c r="G123" s="100">
        <v>0</v>
      </c>
      <c r="H123" s="100">
        <v>24000</v>
      </c>
      <c r="I123" s="100">
        <v>24000</v>
      </c>
      <c r="J123" s="96">
        <f t="shared" si="23"/>
        <v>100</v>
      </c>
    </row>
    <row r="124" spans="1:10" ht="12.75">
      <c r="A124" s="92">
        <v>115</v>
      </c>
      <c r="B124" s="165" t="s">
        <v>291</v>
      </c>
      <c r="C124" s="94">
        <v>831</v>
      </c>
      <c r="D124" s="75" t="s">
        <v>392</v>
      </c>
      <c r="E124" s="76" t="s">
        <v>398</v>
      </c>
      <c r="F124" s="76"/>
      <c r="G124" s="100">
        <v>0</v>
      </c>
      <c r="H124" s="100">
        <v>24000</v>
      </c>
      <c r="I124" s="100">
        <v>24000</v>
      </c>
      <c r="J124" s="96">
        <f t="shared" si="23"/>
        <v>100</v>
      </c>
    </row>
    <row r="125" spans="1:10" ht="78.75">
      <c r="A125" s="97">
        <v>116</v>
      </c>
      <c r="B125" s="166" t="s">
        <v>396</v>
      </c>
      <c r="C125" s="94">
        <v>831</v>
      </c>
      <c r="D125" s="75" t="s">
        <v>392</v>
      </c>
      <c r="E125" s="76" t="s">
        <v>398</v>
      </c>
      <c r="F125" s="76"/>
      <c r="G125" s="100">
        <v>0</v>
      </c>
      <c r="H125" s="100">
        <v>24000</v>
      </c>
      <c r="I125" s="100">
        <v>24000</v>
      </c>
      <c r="J125" s="96">
        <f t="shared" si="23"/>
        <v>100</v>
      </c>
    </row>
    <row r="126" spans="1:10" ht="12.75">
      <c r="A126" s="92">
        <v>117</v>
      </c>
      <c r="B126" s="165" t="s">
        <v>57</v>
      </c>
      <c r="C126" s="94">
        <v>831</v>
      </c>
      <c r="D126" s="75" t="s">
        <v>392</v>
      </c>
      <c r="E126" s="76" t="s">
        <v>398</v>
      </c>
      <c r="F126" s="76" t="s">
        <v>293</v>
      </c>
      <c r="G126" s="100">
        <v>0</v>
      </c>
      <c r="H126" s="100">
        <f>H127</f>
        <v>24000</v>
      </c>
      <c r="I126" s="100">
        <f>I127</f>
        <v>24000</v>
      </c>
      <c r="J126" s="96">
        <f t="shared" si="23"/>
        <v>100</v>
      </c>
    </row>
    <row r="127" spans="1:10" ht="12.75">
      <c r="A127" s="92">
        <v>118</v>
      </c>
      <c r="B127" s="165" t="s">
        <v>20</v>
      </c>
      <c r="C127" s="94"/>
      <c r="D127" s="75" t="s">
        <v>392</v>
      </c>
      <c r="E127" s="76" t="s">
        <v>398</v>
      </c>
      <c r="F127" s="76" t="s">
        <v>294</v>
      </c>
      <c r="G127" s="100"/>
      <c r="H127" s="100">
        <v>24000</v>
      </c>
      <c r="I127" s="100">
        <v>24000</v>
      </c>
      <c r="J127" s="96">
        <f t="shared" si="23"/>
        <v>100</v>
      </c>
    </row>
    <row r="128" spans="1:10" ht="12.75" customHeight="1">
      <c r="A128" s="97">
        <v>119</v>
      </c>
      <c r="B128" s="162" t="s">
        <v>297</v>
      </c>
      <c r="C128" s="94">
        <v>831</v>
      </c>
      <c r="D128" s="75" t="s">
        <v>66</v>
      </c>
      <c r="E128" s="76"/>
      <c r="F128" s="76"/>
      <c r="G128" s="100">
        <v>188000</v>
      </c>
      <c r="H128" s="100">
        <v>188000</v>
      </c>
      <c r="I128" s="100">
        <v>188000</v>
      </c>
      <c r="J128" s="96">
        <f t="shared" si="23"/>
        <v>100</v>
      </c>
    </row>
    <row r="129" spans="1:10" ht="12.75">
      <c r="A129" s="97">
        <v>120</v>
      </c>
      <c r="B129" s="162" t="s">
        <v>298</v>
      </c>
      <c r="C129" s="94">
        <v>831</v>
      </c>
      <c r="D129" s="75" t="s">
        <v>67</v>
      </c>
      <c r="E129" s="76"/>
      <c r="F129" s="76"/>
      <c r="G129" s="100">
        <v>188000</v>
      </c>
      <c r="H129" s="100">
        <v>188000</v>
      </c>
      <c r="I129" s="100">
        <v>188000</v>
      </c>
      <c r="J129" s="96">
        <f t="shared" si="23"/>
        <v>100</v>
      </c>
    </row>
    <row r="130" spans="1:10" ht="12.75">
      <c r="A130" s="97">
        <v>121</v>
      </c>
      <c r="B130" s="162" t="s">
        <v>55</v>
      </c>
      <c r="C130" s="94">
        <v>831</v>
      </c>
      <c r="D130" s="75" t="s">
        <v>67</v>
      </c>
      <c r="E130" s="76" t="s">
        <v>226</v>
      </c>
      <c r="F130" s="76"/>
      <c r="G130" s="100">
        <v>188000</v>
      </c>
      <c r="H130" s="100">
        <v>188000</v>
      </c>
      <c r="I130" s="100">
        <v>188000</v>
      </c>
      <c r="J130" s="96">
        <f t="shared" si="23"/>
        <v>100</v>
      </c>
    </row>
    <row r="131" spans="1:10" ht="12.75">
      <c r="A131" s="97">
        <v>122</v>
      </c>
      <c r="B131" s="162" t="s">
        <v>269</v>
      </c>
      <c r="C131" s="94">
        <v>831</v>
      </c>
      <c r="D131" s="75" t="s">
        <v>67</v>
      </c>
      <c r="E131" s="76" t="s">
        <v>227</v>
      </c>
      <c r="F131" s="76"/>
      <c r="G131" s="100">
        <v>188000</v>
      </c>
      <c r="H131" s="100">
        <v>188000</v>
      </c>
      <c r="I131" s="100">
        <v>188000</v>
      </c>
      <c r="J131" s="96">
        <f t="shared" si="23"/>
        <v>100</v>
      </c>
    </row>
    <row r="132" spans="1:10" ht="48">
      <c r="A132" s="97">
        <v>123</v>
      </c>
      <c r="B132" s="164" t="s">
        <v>299</v>
      </c>
      <c r="C132" s="94">
        <v>831</v>
      </c>
      <c r="D132" s="75" t="s">
        <v>67</v>
      </c>
      <c r="E132" s="76" t="s">
        <v>300</v>
      </c>
      <c r="F132" s="76"/>
      <c r="G132" s="100">
        <v>188000</v>
      </c>
      <c r="H132" s="100">
        <v>188000</v>
      </c>
      <c r="I132" s="100">
        <v>188000</v>
      </c>
      <c r="J132" s="96">
        <f t="shared" si="23"/>
        <v>100</v>
      </c>
    </row>
    <row r="133" spans="1:10" ht="12.75">
      <c r="A133" s="97">
        <v>124</v>
      </c>
      <c r="B133" s="162" t="s">
        <v>57</v>
      </c>
      <c r="C133" s="94">
        <v>831</v>
      </c>
      <c r="D133" s="75" t="s">
        <v>67</v>
      </c>
      <c r="E133" s="76" t="s">
        <v>300</v>
      </c>
      <c r="F133" s="76" t="s">
        <v>293</v>
      </c>
      <c r="G133" s="100">
        <v>188000</v>
      </c>
      <c r="H133" s="100">
        <v>188000</v>
      </c>
      <c r="I133" s="100">
        <v>188000</v>
      </c>
      <c r="J133" s="96">
        <f t="shared" si="23"/>
        <v>100</v>
      </c>
    </row>
    <row r="134" spans="1:10" ht="12.75">
      <c r="A134" s="97">
        <v>125</v>
      </c>
      <c r="B134" s="162" t="s">
        <v>20</v>
      </c>
      <c r="C134" s="94">
        <v>831</v>
      </c>
      <c r="D134" s="75" t="s">
        <v>67</v>
      </c>
      <c r="E134" s="76" t="s">
        <v>300</v>
      </c>
      <c r="F134" s="76" t="s">
        <v>294</v>
      </c>
      <c r="G134" s="100">
        <v>188000</v>
      </c>
      <c r="H134" s="100">
        <v>188000</v>
      </c>
      <c r="I134" s="100">
        <v>188000</v>
      </c>
      <c r="J134" s="96">
        <f t="shared" si="23"/>
        <v>100</v>
      </c>
    </row>
    <row r="135" spans="1:10" ht="12.75">
      <c r="A135" s="92"/>
      <c r="B135" s="93" t="s">
        <v>213</v>
      </c>
      <c r="C135" s="94">
        <v>831</v>
      </c>
      <c r="D135" s="75" t="s">
        <v>67</v>
      </c>
      <c r="E135" s="116"/>
      <c r="F135" s="116"/>
      <c r="G135" s="117">
        <f>G11+G54+G63+G79+G98+G114+G121+G128</f>
        <v>7761694</v>
      </c>
      <c r="H135" s="117">
        <f>+H10</f>
        <v>9898070.3</v>
      </c>
      <c r="I135" s="117">
        <f>+I10</f>
        <v>9847541.469999999</v>
      </c>
      <c r="J135" s="96">
        <f t="shared" si="23"/>
        <v>99.48950827314287</v>
      </c>
    </row>
  </sheetData>
  <sheetProtection/>
  <mergeCells count="16"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H1:J4"/>
    <mergeCell ref="J7:J8"/>
    <mergeCell ref="B1:G1"/>
    <mergeCell ref="B2:G2"/>
    <mergeCell ref="B3:G3"/>
    <mergeCell ref="A4:F4"/>
    <mergeCell ref="A5:F5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46"/>
  <sheetViews>
    <sheetView zoomScalePageLayoutView="0" workbookViewId="0" topLeftCell="A119">
      <selection activeCell="L141" sqref="L141"/>
    </sheetView>
  </sheetViews>
  <sheetFormatPr defaultColWidth="9.140625" defaultRowHeight="12.75"/>
  <cols>
    <col min="1" max="1" width="5.421875" style="0" customWidth="1"/>
    <col min="2" max="2" width="88.00390625" style="0" customWidth="1"/>
    <col min="3" max="3" width="10.7109375" style="0" customWidth="1"/>
    <col min="4" max="4" width="5.28125" style="0" customWidth="1"/>
    <col min="6" max="6" width="12.00390625" style="0" customWidth="1"/>
    <col min="7" max="7" width="14.57421875" style="0" customWidth="1"/>
    <col min="8" max="8" width="12.00390625" style="0" customWidth="1"/>
    <col min="9" max="9" width="12.28125" style="0" customWidth="1"/>
  </cols>
  <sheetData>
    <row r="2" spans="1:8" ht="20.25" customHeight="1">
      <c r="A2" s="2"/>
      <c r="B2" s="279" t="s">
        <v>179</v>
      </c>
      <c r="C2" s="279"/>
      <c r="D2" s="279"/>
      <c r="E2" s="57"/>
      <c r="F2" s="57"/>
      <c r="G2" s="57"/>
      <c r="H2" s="2"/>
    </row>
    <row r="3" s="57" customFormat="1" ht="15.75" customHeight="1">
      <c r="A3" s="57" t="s">
        <v>301</v>
      </c>
    </row>
    <row r="4" spans="1:5" s="57" customFormat="1" ht="16.5" customHeight="1">
      <c r="A4" s="57" t="s">
        <v>318</v>
      </c>
      <c r="E4" s="57" t="s">
        <v>407</v>
      </c>
    </row>
    <row r="5" spans="1:8" ht="40.5" customHeight="1">
      <c r="A5" s="278" t="s">
        <v>408</v>
      </c>
      <c r="B5" s="278"/>
      <c r="C5" s="278"/>
      <c r="D5" s="278"/>
      <c r="E5" s="278"/>
      <c r="F5" s="278"/>
      <c r="G5" s="47"/>
      <c r="H5" s="2"/>
    </row>
    <row r="6" spans="1:8" ht="15.75" customHeight="1">
      <c r="A6" s="3"/>
      <c r="B6" s="2"/>
      <c r="C6" s="2"/>
      <c r="D6" s="2"/>
      <c r="E6" s="2"/>
      <c r="F6" s="2"/>
      <c r="G6" s="48"/>
      <c r="H6" s="2" t="s">
        <v>173</v>
      </c>
    </row>
    <row r="7" spans="1:9" ht="10.5" customHeight="1">
      <c r="A7" s="249" t="s">
        <v>9</v>
      </c>
      <c r="B7" s="249" t="s">
        <v>59</v>
      </c>
      <c r="C7" s="249" t="s">
        <v>60</v>
      </c>
      <c r="D7" s="249" t="s">
        <v>61</v>
      </c>
      <c r="E7" s="249" t="s">
        <v>62</v>
      </c>
      <c r="F7" s="250" t="s">
        <v>161</v>
      </c>
      <c r="G7" s="281" t="s">
        <v>162</v>
      </c>
      <c r="H7" s="281" t="s">
        <v>155</v>
      </c>
      <c r="I7" s="280" t="s">
        <v>163</v>
      </c>
    </row>
    <row r="8" spans="1:9" ht="52.5" customHeight="1">
      <c r="A8" s="249"/>
      <c r="B8" s="249"/>
      <c r="C8" s="249"/>
      <c r="D8" s="249"/>
      <c r="E8" s="249"/>
      <c r="F8" s="251"/>
      <c r="G8" s="281"/>
      <c r="H8" s="281"/>
      <c r="I8" s="280"/>
    </row>
    <row r="9" spans="1:9" ht="15" customHeight="1">
      <c r="A9" s="7"/>
      <c r="B9" s="7">
        <v>1</v>
      </c>
      <c r="C9" s="7">
        <v>2</v>
      </c>
      <c r="D9" s="8">
        <v>3</v>
      </c>
      <c r="E9" s="8">
        <v>4</v>
      </c>
      <c r="F9" s="45">
        <v>5</v>
      </c>
      <c r="G9" s="72">
        <v>6</v>
      </c>
      <c r="H9" s="73">
        <v>7</v>
      </c>
      <c r="I9" s="74" t="s">
        <v>172</v>
      </c>
    </row>
    <row r="10" spans="1:9" s="173" customFormat="1" ht="28.5" customHeight="1">
      <c r="A10" s="120">
        <v>1</v>
      </c>
      <c r="B10" s="121" t="s">
        <v>302</v>
      </c>
      <c r="C10" s="122" t="s">
        <v>229</v>
      </c>
      <c r="D10" s="123"/>
      <c r="E10" s="122"/>
      <c r="F10" s="170">
        <f>+F11+F47+F73+F89</f>
        <v>4547022</v>
      </c>
      <c r="G10" s="171">
        <f>G11+G47+G73+G89</f>
        <v>6628321.58</v>
      </c>
      <c r="H10" s="171">
        <f>+H11+H47+H73+H89</f>
        <v>6583569.75</v>
      </c>
      <c r="I10" s="172">
        <v>0.9949</v>
      </c>
    </row>
    <row r="11" spans="1:9" s="173" customFormat="1" ht="15" customHeight="1">
      <c r="A11" s="120">
        <v>2</v>
      </c>
      <c r="B11" s="124" t="s">
        <v>272</v>
      </c>
      <c r="C11" s="122" t="s">
        <v>234</v>
      </c>
      <c r="D11" s="125"/>
      <c r="E11" s="122"/>
      <c r="F11" s="174">
        <f>F12+F17+F22+F32+F37+F42</f>
        <v>1117206</v>
      </c>
      <c r="G11" s="175">
        <f>G12+G17+G22+G27+G32+G37+G42</f>
        <v>1282251.94</v>
      </c>
      <c r="H11" s="176">
        <f>H12+H17+H22+H27+H32+H37+H42</f>
        <v>1264100.1099999999</v>
      </c>
      <c r="I11" s="177">
        <v>0.981</v>
      </c>
    </row>
    <row r="12" spans="1:9" s="173" customFormat="1" ht="41.25" customHeight="1">
      <c r="A12" s="123">
        <v>3</v>
      </c>
      <c r="B12" s="168" t="s">
        <v>303</v>
      </c>
      <c r="C12" s="122" t="s">
        <v>235</v>
      </c>
      <c r="D12" s="123"/>
      <c r="E12" s="122"/>
      <c r="F12" s="178">
        <f aca="true" t="shared" si="0" ref="F12:H15">+F13</f>
        <v>789560</v>
      </c>
      <c r="G12" s="179" t="str">
        <f t="shared" si="0"/>
        <v>941681,83</v>
      </c>
      <c r="H12" s="179" t="str">
        <f t="shared" si="0"/>
        <v>923530</v>
      </c>
      <c r="I12" s="177">
        <v>0.981</v>
      </c>
    </row>
    <row r="13" spans="1:9" s="173" customFormat="1" ht="13.5" customHeight="1">
      <c r="A13" s="120">
        <v>4</v>
      </c>
      <c r="B13" s="126" t="s">
        <v>51</v>
      </c>
      <c r="C13" s="127" t="s">
        <v>235</v>
      </c>
      <c r="D13" s="120">
        <v>200</v>
      </c>
      <c r="E13" s="127"/>
      <c r="F13" s="174">
        <f t="shared" si="0"/>
        <v>789560</v>
      </c>
      <c r="G13" s="181" t="str">
        <f t="shared" si="0"/>
        <v>941681,83</v>
      </c>
      <c r="H13" s="181" t="str">
        <f t="shared" si="0"/>
        <v>923530</v>
      </c>
      <c r="I13" s="177">
        <v>0.981</v>
      </c>
    </row>
    <row r="14" spans="1:9" s="173" customFormat="1" ht="17.25" customHeight="1">
      <c r="A14" s="120">
        <v>5</v>
      </c>
      <c r="B14" s="126" t="s">
        <v>63</v>
      </c>
      <c r="C14" s="127" t="s">
        <v>235</v>
      </c>
      <c r="D14" s="120">
        <v>240</v>
      </c>
      <c r="E14" s="127"/>
      <c r="F14" s="174">
        <f t="shared" si="0"/>
        <v>789560</v>
      </c>
      <c r="G14" s="181" t="str">
        <f t="shared" si="0"/>
        <v>941681,83</v>
      </c>
      <c r="H14" s="181" t="str">
        <f t="shared" si="0"/>
        <v>923530</v>
      </c>
      <c r="I14" s="177">
        <v>0.981</v>
      </c>
    </row>
    <row r="15" spans="1:9" s="173" customFormat="1" ht="12.75" customHeight="1">
      <c r="A15" s="120">
        <v>6</v>
      </c>
      <c r="B15" s="126" t="s">
        <v>17</v>
      </c>
      <c r="C15" s="127" t="s">
        <v>235</v>
      </c>
      <c r="D15" s="120">
        <v>240</v>
      </c>
      <c r="E15" s="127" t="s">
        <v>29</v>
      </c>
      <c r="F15" s="174">
        <f t="shared" si="0"/>
        <v>789560</v>
      </c>
      <c r="G15" s="181" t="str">
        <f t="shared" si="0"/>
        <v>941681,83</v>
      </c>
      <c r="H15" s="181" t="str">
        <f t="shared" si="0"/>
        <v>923530</v>
      </c>
      <c r="I15" s="177">
        <v>0.981</v>
      </c>
    </row>
    <row r="16" spans="1:9" s="173" customFormat="1" ht="15.75" customHeight="1">
      <c r="A16" s="120">
        <v>7</v>
      </c>
      <c r="B16" s="128" t="s">
        <v>18</v>
      </c>
      <c r="C16" s="127" t="s">
        <v>235</v>
      </c>
      <c r="D16" s="120">
        <v>240</v>
      </c>
      <c r="E16" s="127" t="s">
        <v>30</v>
      </c>
      <c r="F16" s="174">
        <v>789560</v>
      </c>
      <c r="G16" s="181" t="s">
        <v>413</v>
      </c>
      <c r="H16" s="181" t="s">
        <v>417</v>
      </c>
      <c r="I16" s="177">
        <v>0.981</v>
      </c>
    </row>
    <row r="17" spans="1:9" s="173" customFormat="1" ht="39" customHeight="1">
      <c r="A17" s="120"/>
      <c r="B17" s="106" t="s">
        <v>400</v>
      </c>
      <c r="C17" s="127" t="s">
        <v>399</v>
      </c>
      <c r="D17" s="120"/>
      <c r="E17" s="127"/>
      <c r="F17" s="174">
        <v>7000</v>
      </c>
      <c r="G17" s="181" t="s">
        <v>415</v>
      </c>
      <c r="H17" s="181" t="s">
        <v>415</v>
      </c>
      <c r="I17" s="184">
        <v>1</v>
      </c>
    </row>
    <row r="18" spans="1:9" s="173" customFormat="1" ht="15.75" customHeight="1">
      <c r="A18" s="120"/>
      <c r="B18" s="126" t="s">
        <v>51</v>
      </c>
      <c r="C18" s="127" t="s">
        <v>399</v>
      </c>
      <c r="D18" s="120">
        <v>200</v>
      </c>
      <c r="E18" s="127"/>
      <c r="F18" s="174">
        <v>7000</v>
      </c>
      <c r="G18" s="181" t="s">
        <v>415</v>
      </c>
      <c r="H18" s="181" t="s">
        <v>415</v>
      </c>
      <c r="I18" s="184">
        <v>1</v>
      </c>
    </row>
    <row r="19" spans="1:9" s="173" customFormat="1" ht="15.75" customHeight="1">
      <c r="A19" s="120"/>
      <c r="B19" s="126" t="s">
        <v>63</v>
      </c>
      <c r="C19" s="127" t="s">
        <v>399</v>
      </c>
      <c r="D19" s="120">
        <v>240</v>
      </c>
      <c r="E19" s="127"/>
      <c r="F19" s="174">
        <v>7000</v>
      </c>
      <c r="G19" s="181" t="s">
        <v>415</v>
      </c>
      <c r="H19" s="181" t="s">
        <v>415</v>
      </c>
      <c r="I19" s="184">
        <v>1</v>
      </c>
    </row>
    <row r="20" spans="1:9" s="173" customFormat="1" ht="15.75" customHeight="1">
      <c r="A20" s="120"/>
      <c r="B20" s="126" t="s">
        <v>17</v>
      </c>
      <c r="C20" s="127" t="s">
        <v>399</v>
      </c>
      <c r="D20" s="120">
        <v>240</v>
      </c>
      <c r="E20" s="127" t="s">
        <v>29</v>
      </c>
      <c r="F20" s="174">
        <v>7000</v>
      </c>
      <c r="G20" s="181" t="s">
        <v>415</v>
      </c>
      <c r="H20" s="181" t="s">
        <v>415</v>
      </c>
      <c r="I20" s="184">
        <v>1</v>
      </c>
    </row>
    <row r="21" spans="1:9" s="173" customFormat="1" ht="15.75" customHeight="1">
      <c r="A21" s="120"/>
      <c r="B21" s="128" t="s">
        <v>18</v>
      </c>
      <c r="C21" s="127" t="s">
        <v>399</v>
      </c>
      <c r="D21" s="120">
        <v>240</v>
      </c>
      <c r="E21" s="127" t="s">
        <v>30</v>
      </c>
      <c r="F21" s="174">
        <v>7000</v>
      </c>
      <c r="G21" s="181" t="s">
        <v>415</v>
      </c>
      <c r="H21" s="181" t="s">
        <v>415</v>
      </c>
      <c r="I21" s="184">
        <v>1</v>
      </c>
    </row>
    <row r="22" spans="1:9" s="173" customFormat="1" ht="36" customHeight="1">
      <c r="A22" s="120">
        <v>8</v>
      </c>
      <c r="B22" s="162" t="s">
        <v>304</v>
      </c>
      <c r="C22" s="127" t="s">
        <v>225</v>
      </c>
      <c r="D22" s="140"/>
      <c r="E22" s="127"/>
      <c r="F22" s="182">
        <f>+F23</f>
        <v>75000</v>
      </c>
      <c r="G22" s="183">
        <v>75000</v>
      </c>
      <c r="H22" s="183">
        <v>75000</v>
      </c>
      <c r="I22" s="184">
        <v>1</v>
      </c>
    </row>
    <row r="23" spans="1:9" s="173" customFormat="1" ht="12">
      <c r="A23" s="120">
        <v>9</v>
      </c>
      <c r="B23" s="128" t="s">
        <v>51</v>
      </c>
      <c r="C23" s="127" t="s">
        <v>225</v>
      </c>
      <c r="D23" s="120">
        <v>200</v>
      </c>
      <c r="E23" s="127"/>
      <c r="F23" s="182">
        <f>+F24</f>
        <v>75000</v>
      </c>
      <c r="G23" s="183">
        <v>75000</v>
      </c>
      <c r="H23" s="183">
        <v>75000</v>
      </c>
      <c r="I23" s="177">
        <v>1</v>
      </c>
    </row>
    <row r="24" spans="1:9" s="173" customFormat="1" ht="12">
      <c r="A24" s="120">
        <v>10</v>
      </c>
      <c r="B24" s="162" t="s">
        <v>63</v>
      </c>
      <c r="C24" s="127" t="s">
        <v>225</v>
      </c>
      <c r="D24" s="120">
        <v>240</v>
      </c>
      <c r="E24" s="127"/>
      <c r="F24" s="182">
        <f>+F25</f>
        <v>75000</v>
      </c>
      <c r="G24" s="183">
        <v>75000</v>
      </c>
      <c r="H24" s="183">
        <v>75000</v>
      </c>
      <c r="I24" s="177">
        <v>1</v>
      </c>
    </row>
    <row r="25" spans="1:9" s="173" customFormat="1" ht="12">
      <c r="A25" s="120">
        <v>11</v>
      </c>
      <c r="B25" s="185" t="s">
        <v>17</v>
      </c>
      <c r="C25" s="127" t="s">
        <v>225</v>
      </c>
      <c r="D25" s="120">
        <v>240</v>
      </c>
      <c r="E25" s="127" t="s">
        <v>29</v>
      </c>
      <c r="F25" s="182">
        <f>+F26</f>
        <v>75000</v>
      </c>
      <c r="G25" s="183">
        <v>75000</v>
      </c>
      <c r="H25" s="183">
        <v>75000</v>
      </c>
      <c r="I25" s="177">
        <v>1</v>
      </c>
    </row>
    <row r="26" spans="1:9" s="173" customFormat="1" ht="15" customHeight="1">
      <c r="A26" s="120">
        <v>12</v>
      </c>
      <c r="B26" s="128" t="s">
        <v>42</v>
      </c>
      <c r="C26" s="127" t="s">
        <v>225</v>
      </c>
      <c r="D26" s="120">
        <v>240</v>
      </c>
      <c r="E26" s="127" t="s">
        <v>43</v>
      </c>
      <c r="F26" s="182">
        <v>75000</v>
      </c>
      <c r="G26" s="183">
        <v>75000</v>
      </c>
      <c r="H26" s="183">
        <v>75000</v>
      </c>
      <c r="I26" s="177">
        <v>1</v>
      </c>
    </row>
    <row r="27" spans="1:9" s="173" customFormat="1" ht="46.5" customHeight="1">
      <c r="A27" s="120">
        <v>13</v>
      </c>
      <c r="B27" s="162" t="s">
        <v>273</v>
      </c>
      <c r="C27" s="99" t="s">
        <v>250</v>
      </c>
      <c r="D27" s="123"/>
      <c r="E27" s="122"/>
      <c r="F27" s="186"/>
      <c r="G27" s="183">
        <v>29398</v>
      </c>
      <c r="H27" s="183">
        <v>29398</v>
      </c>
      <c r="I27" s="184">
        <v>1</v>
      </c>
    </row>
    <row r="28" spans="1:9" s="173" customFormat="1" ht="27.75" customHeight="1">
      <c r="A28" s="120">
        <v>14</v>
      </c>
      <c r="B28" s="103" t="s">
        <v>202</v>
      </c>
      <c r="C28" s="99" t="s">
        <v>250</v>
      </c>
      <c r="D28" s="120">
        <v>100</v>
      </c>
      <c r="E28" s="127"/>
      <c r="F28" s="174"/>
      <c r="G28" s="183">
        <v>29398</v>
      </c>
      <c r="H28" s="183">
        <v>29398</v>
      </c>
      <c r="I28" s="177">
        <v>1</v>
      </c>
    </row>
    <row r="29" spans="1:9" s="173" customFormat="1" ht="14.25" customHeight="1">
      <c r="A29" s="120">
        <v>15</v>
      </c>
      <c r="B29" s="103" t="s">
        <v>49</v>
      </c>
      <c r="C29" s="99" t="s">
        <v>250</v>
      </c>
      <c r="D29" s="120">
        <v>120</v>
      </c>
      <c r="E29" s="127"/>
      <c r="F29" s="174"/>
      <c r="G29" s="183">
        <v>29398</v>
      </c>
      <c r="H29" s="183">
        <v>29398</v>
      </c>
      <c r="I29" s="177">
        <v>1</v>
      </c>
    </row>
    <row r="30" spans="1:9" s="173" customFormat="1" ht="14.25" customHeight="1">
      <c r="A30" s="120">
        <v>16</v>
      </c>
      <c r="B30" s="128" t="s">
        <v>11</v>
      </c>
      <c r="C30" s="99" t="s">
        <v>250</v>
      </c>
      <c r="D30" s="120">
        <v>120</v>
      </c>
      <c r="E30" s="127" t="s">
        <v>22</v>
      </c>
      <c r="F30" s="174"/>
      <c r="G30" s="183">
        <v>29398</v>
      </c>
      <c r="H30" s="183">
        <v>29398</v>
      </c>
      <c r="I30" s="177">
        <v>1</v>
      </c>
    </row>
    <row r="31" spans="1:9" s="173" customFormat="1" ht="14.25" customHeight="1">
      <c r="A31" s="120">
        <v>17</v>
      </c>
      <c r="B31" s="128" t="s">
        <v>21</v>
      </c>
      <c r="C31" s="99" t="s">
        <v>250</v>
      </c>
      <c r="D31" s="120">
        <v>120</v>
      </c>
      <c r="E31" s="127" t="s">
        <v>26</v>
      </c>
      <c r="F31" s="174"/>
      <c r="G31" s="183">
        <v>29398</v>
      </c>
      <c r="H31" s="183">
        <v>29398</v>
      </c>
      <c r="I31" s="177">
        <v>1</v>
      </c>
    </row>
    <row r="32" spans="1:9" s="173" customFormat="1" ht="13.5" customHeight="1">
      <c r="A32" s="120">
        <v>18</v>
      </c>
      <c r="B32" s="103" t="s">
        <v>276</v>
      </c>
      <c r="C32" s="99" t="s">
        <v>277</v>
      </c>
      <c r="D32" s="123"/>
      <c r="E32" s="122"/>
      <c r="F32" s="174">
        <v>13020</v>
      </c>
      <c r="G32" s="181" t="s">
        <v>418</v>
      </c>
      <c r="H32" s="181" t="s">
        <v>418</v>
      </c>
      <c r="I32" s="177">
        <v>1</v>
      </c>
    </row>
    <row r="33" spans="1:9" s="173" customFormat="1" ht="26.25" customHeight="1">
      <c r="A33" s="120">
        <v>19</v>
      </c>
      <c r="B33" s="103" t="s">
        <v>202</v>
      </c>
      <c r="C33" s="99" t="s">
        <v>277</v>
      </c>
      <c r="D33" s="120">
        <v>100</v>
      </c>
      <c r="E33" s="127"/>
      <c r="F33" s="174">
        <v>13020</v>
      </c>
      <c r="G33" s="181" t="s">
        <v>418</v>
      </c>
      <c r="H33" s="181" t="s">
        <v>418</v>
      </c>
      <c r="I33" s="177">
        <v>1</v>
      </c>
    </row>
    <row r="34" spans="1:9" s="173" customFormat="1" ht="14.25" customHeight="1">
      <c r="A34" s="120">
        <v>20</v>
      </c>
      <c r="B34" s="103" t="s">
        <v>49</v>
      </c>
      <c r="C34" s="99" t="s">
        <v>277</v>
      </c>
      <c r="D34" s="120">
        <v>120</v>
      </c>
      <c r="E34" s="127"/>
      <c r="F34" s="174">
        <v>13020</v>
      </c>
      <c r="G34" s="181" t="s">
        <v>418</v>
      </c>
      <c r="H34" s="181" t="s">
        <v>418</v>
      </c>
      <c r="I34" s="177">
        <v>1</v>
      </c>
    </row>
    <row r="35" spans="1:9" s="173" customFormat="1" ht="14.25" customHeight="1">
      <c r="A35" s="120">
        <v>21</v>
      </c>
      <c r="B35" s="128" t="s">
        <v>11</v>
      </c>
      <c r="C35" s="99" t="s">
        <v>277</v>
      </c>
      <c r="D35" s="120">
        <v>120</v>
      </c>
      <c r="E35" s="127" t="s">
        <v>22</v>
      </c>
      <c r="F35" s="174">
        <v>13020</v>
      </c>
      <c r="G35" s="181" t="s">
        <v>418</v>
      </c>
      <c r="H35" s="181" t="s">
        <v>418</v>
      </c>
      <c r="I35" s="177">
        <v>1</v>
      </c>
    </row>
    <row r="36" spans="1:9" s="173" customFormat="1" ht="14.25" customHeight="1">
      <c r="A36" s="120">
        <v>22</v>
      </c>
      <c r="B36" s="128" t="s">
        <v>21</v>
      </c>
      <c r="C36" s="99" t="s">
        <v>277</v>
      </c>
      <c r="D36" s="120">
        <v>120</v>
      </c>
      <c r="E36" s="127" t="s">
        <v>26</v>
      </c>
      <c r="F36" s="174">
        <v>13020</v>
      </c>
      <c r="G36" s="181" t="s">
        <v>418</v>
      </c>
      <c r="H36" s="181" t="s">
        <v>418</v>
      </c>
      <c r="I36" s="177">
        <v>1</v>
      </c>
    </row>
    <row r="37" spans="1:9" s="173" customFormat="1" ht="39" customHeight="1">
      <c r="A37" s="120">
        <v>23</v>
      </c>
      <c r="B37" s="164" t="s">
        <v>305</v>
      </c>
      <c r="C37" s="127" t="s">
        <v>225</v>
      </c>
      <c r="D37" s="120"/>
      <c r="E37" s="127"/>
      <c r="F37" s="100">
        <v>155084</v>
      </c>
      <c r="G37" s="100">
        <v>135305.11</v>
      </c>
      <c r="H37" s="100">
        <v>135305.11</v>
      </c>
      <c r="I37" s="184">
        <v>1</v>
      </c>
    </row>
    <row r="38" spans="1:9" s="173" customFormat="1" ht="24" customHeight="1">
      <c r="A38" s="120">
        <v>24</v>
      </c>
      <c r="B38" s="162" t="s">
        <v>48</v>
      </c>
      <c r="C38" s="127" t="s">
        <v>225</v>
      </c>
      <c r="D38" s="120">
        <v>100</v>
      </c>
      <c r="E38" s="127"/>
      <c r="F38" s="100">
        <v>155084</v>
      </c>
      <c r="G38" s="100">
        <v>135305.11</v>
      </c>
      <c r="H38" s="100">
        <v>135305.11</v>
      </c>
      <c r="I38" s="180">
        <v>1</v>
      </c>
    </row>
    <row r="39" spans="1:9" s="173" customFormat="1" ht="14.25" customHeight="1">
      <c r="A39" s="120">
        <v>25</v>
      </c>
      <c r="B39" s="128" t="s">
        <v>64</v>
      </c>
      <c r="C39" s="127" t="s">
        <v>225</v>
      </c>
      <c r="D39" s="120">
        <v>120</v>
      </c>
      <c r="E39" s="127"/>
      <c r="F39" s="100">
        <v>155084</v>
      </c>
      <c r="G39" s="100">
        <v>135305.11</v>
      </c>
      <c r="H39" s="100">
        <v>135305.11</v>
      </c>
      <c r="I39" s="180">
        <v>1</v>
      </c>
    </row>
    <row r="40" spans="1:9" s="173" customFormat="1" ht="14.25" customHeight="1">
      <c r="A40" s="120">
        <v>26</v>
      </c>
      <c r="B40" s="128" t="s">
        <v>11</v>
      </c>
      <c r="C40" s="127" t="s">
        <v>225</v>
      </c>
      <c r="D40" s="120">
        <v>120</v>
      </c>
      <c r="E40" s="127" t="s">
        <v>22</v>
      </c>
      <c r="F40" s="100">
        <v>155084</v>
      </c>
      <c r="G40" s="100">
        <v>135305.11</v>
      </c>
      <c r="H40" s="100">
        <v>135305.11</v>
      </c>
      <c r="I40" s="180">
        <v>1</v>
      </c>
    </row>
    <row r="41" spans="1:9" s="173" customFormat="1" ht="14.25" customHeight="1">
      <c r="A41" s="120">
        <v>27</v>
      </c>
      <c r="B41" s="128" t="s">
        <v>21</v>
      </c>
      <c r="C41" s="127" t="s">
        <v>225</v>
      </c>
      <c r="D41" s="120">
        <v>120</v>
      </c>
      <c r="E41" s="127" t="s">
        <v>26</v>
      </c>
      <c r="F41" s="100">
        <v>155084</v>
      </c>
      <c r="G41" s="100">
        <v>135305.11</v>
      </c>
      <c r="H41" s="100">
        <v>135305.11</v>
      </c>
      <c r="I41" s="180">
        <v>1</v>
      </c>
    </row>
    <row r="42" spans="1:9" s="173" customFormat="1" ht="36" customHeight="1">
      <c r="A42" s="120">
        <v>28</v>
      </c>
      <c r="B42" s="162" t="s">
        <v>309</v>
      </c>
      <c r="C42" s="127" t="s">
        <v>249</v>
      </c>
      <c r="D42" s="120"/>
      <c r="E42" s="127"/>
      <c r="F42" s="178">
        <f aca="true" t="shared" si="1" ref="F42:H45">+F43</f>
        <v>77542</v>
      </c>
      <c r="G42" s="179" t="str">
        <f t="shared" si="1"/>
        <v>84210,27</v>
      </c>
      <c r="H42" s="179" t="str">
        <f t="shared" si="1"/>
        <v>84210,27</v>
      </c>
      <c r="I42" s="180">
        <v>1</v>
      </c>
    </row>
    <row r="43" spans="1:9" s="173" customFormat="1" ht="23.25" customHeight="1">
      <c r="A43" s="120">
        <v>29</v>
      </c>
      <c r="B43" s="162" t="s">
        <v>48</v>
      </c>
      <c r="C43" s="127" t="s">
        <v>249</v>
      </c>
      <c r="D43" s="120">
        <v>100</v>
      </c>
      <c r="E43" s="127"/>
      <c r="F43" s="178">
        <f t="shared" si="1"/>
        <v>77542</v>
      </c>
      <c r="G43" s="179" t="str">
        <f t="shared" si="1"/>
        <v>84210,27</v>
      </c>
      <c r="H43" s="179" t="str">
        <f t="shared" si="1"/>
        <v>84210,27</v>
      </c>
      <c r="I43" s="180">
        <v>1</v>
      </c>
    </row>
    <row r="44" spans="1:9" s="173" customFormat="1" ht="16.5" customHeight="1">
      <c r="A44" s="120">
        <v>30</v>
      </c>
      <c r="B44" s="128" t="s">
        <v>64</v>
      </c>
      <c r="C44" s="127" t="s">
        <v>249</v>
      </c>
      <c r="D44" s="120">
        <v>120</v>
      </c>
      <c r="E44" s="127"/>
      <c r="F44" s="174">
        <f t="shared" si="1"/>
        <v>77542</v>
      </c>
      <c r="G44" s="181" t="str">
        <f t="shared" si="1"/>
        <v>84210,27</v>
      </c>
      <c r="H44" s="181" t="str">
        <f t="shared" si="1"/>
        <v>84210,27</v>
      </c>
      <c r="I44" s="177">
        <v>1</v>
      </c>
    </row>
    <row r="45" spans="1:9" s="173" customFormat="1" ht="12" customHeight="1">
      <c r="A45" s="120">
        <v>31</v>
      </c>
      <c r="B45" s="128" t="s">
        <v>11</v>
      </c>
      <c r="C45" s="127" t="s">
        <v>249</v>
      </c>
      <c r="D45" s="120">
        <v>120</v>
      </c>
      <c r="E45" s="127" t="s">
        <v>22</v>
      </c>
      <c r="F45" s="174">
        <f t="shared" si="1"/>
        <v>77542</v>
      </c>
      <c r="G45" s="181" t="str">
        <f t="shared" si="1"/>
        <v>84210,27</v>
      </c>
      <c r="H45" s="181" t="str">
        <f t="shared" si="1"/>
        <v>84210,27</v>
      </c>
      <c r="I45" s="177">
        <v>1</v>
      </c>
    </row>
    <row r="46" spans="1:9" s="173" customFormat="1" ht="10.5" customHeight="1">
      <c r="A46" s="120">
        <v>32</v>
      </c>
      <c r="B46" s="128" t="s">
        <v>21</v>
      </c>
      <c r="C46" s="127" t="s">
        <v>249</v>
      </c>
      <c r="D46" s="120">
        <v>120</v>
      </c>
      <c r="E46" s="127" t="s">
        <v>26</v>
      </c>
      <c r="F46" s="174">
        <v>77542</v>
      </c>
      <c r="G46" s="181" t="s">
        <v>419</v>
      </c>
      <c r="H46" s="181" t="s">
        <v>419</v>
      </c>
      <c r="I46" s="177">
        <v>1</v>
      </c>
    </row>
    <row r="47" spans="1:9" s="173" customFormat="1" ht="18" customHeight="1">
      <c r="A47" s="120">
        <v>33</v>
      </c>
      <c r="B47" s="124" t="s">
        <v>310</v>
      </c>
      <c r="C47" s="127" t="s">
        <v>232</v>
      </c>
      <c r="D47" s="120"/>
      <c r="E47" s="122"/>
      <c r="F47" s="187">
        <f>+F58+F63</f>
        <v>96600</v>
      </c>
      <c r="G47" s="188">
        <f>G48+G53+G58+G63+G68</f>
        <v>1686622</v>
      </c>
      <c r="H47" s="189">
        <f>H48+H53+H58+H63+H68</f>
        <v>1660022</v>
      </c>
      <c r="I47" s="190">
        <v>0.984</v>
      </c>
    </row>
    <row r="48" spans="1:9" s="173" customFormat="1" ht="45" customHeight="1">
      <c r="A48" s="120"/>
      <c r="B48" s="93" t="s">
        <v>401</v>
      </c>
      <c r="C48" s="154" t="s">
        <v>402</v>
      </c>
      <c r="D48" s="120"/>
      <c r="E48" s="122"/>
      <c r="F48" s="187"/>
      <c r="G48" s="194">
        <v>1450492</v>
      </c>
      <c r="H48" s="245">
        <v>1450492</v>
      </c>
      <c r="I48" s="184">
        <v>1</v>
      </c>
    </row>
    <row r="49" spans="1:9" s="173" customFormat="1" ht="12.75" customHeight="1">
      <c r="A49" s="120"/>
      <c r="B49" s="129" t="s">
        <v>218</v>
      </c>
      <c r="C49" s="154" t="s">
        <v>402</v>
      </c>
      <c r="D49" s="120">
        <v>200</v>
      </c>
      <c r="E49" s="122"/>
      <c r="F49" s="187"/>
      <c r="G49" s="175">
        <v>1450492</v>
      </c>
      <c r="H49" s="176">
        <v>1450492</v>
      </c>
      <c r="I49" s="184">
        <v>1</v>
      </c>
    </row>
    <row r="50" spans="1:9" s="173" customFormat="1" ht="14.25" customHeight="1">
      <c r="A50" s="120"/>
      <c r="B50" s="129" t="s">
        <v>219</v>
      </c>
      <c r="C50" s="154" t="s">
        <v>402</v>
      </c>
      <c r="D50" s="120">
        <v>240</v>
      </c>
      <c r="E50" s="122"/>
      <c r="F50" s="187"/>
      <c r="G50" s="175">
        <v>1450492</v>
      </c>
      <c r="H50" s="176">
        <v>1450492</v>
      </c>
      <c r="I50" s="184">
        <v>1</v>
      </c>
    </row>
    <row r="51" spans="1:9" s="173" customFormat="1" ht="13.5" customHeight="1">
      <c r="A51" s="120"/>
      <c r="B51" s="133" t="s">
        <v>78</v>
      </c>
      <c r="C51" s="154" t="s">
        <v>402</v>
      </c>
      <c r="D51" s="120">
        <v>240</v>
      </c>
      <c r="E51" s="127" t="s">
        <v>22</v>
      </c>
      <c r="F51" s="187"/>
      <c r="G51" s="175">
        <v>1450492</v>
      </c>
      <c r="H51" s="176">
        <v>1450492</v>
      </c>
      <c r="I51" s="184">
        <v>1</v>
      </c>
    </row>
    <row r="52" spans="1:9" s="173" customFormat="1" ht="13.5" customHeight="1">
      <c r="A52" s="120"/>
      <c r="B52" s="133" t="s">
        <v>76</v>
      </c>
      <c r="C52" s="154" t="s">
        <v>402</v>
      </c>
      <c r="D52" s="120">
        <v>240</v>
      </c>
      <c r="E52" s="127" t="s">
        <v>26</v>
      </c>
      <c r="F52" s="187"/>
      <c r="G52" s="175">
        <v>1450492</v>
      </c>
      <c r="H52" s="176">
        <v>1450492</v>
      </c>
      <c r="I52" s="184">
        <v>1</v>
      </c>
    </row>
    <row r="53" spans="1:9" s="173" customFormat="1" ht="36" customHeight="1">
      <c r="A53" s="120">
        <v>34</v>
      </c>
      <c r="B53" s="162" t="s">
        <v>404</v>
      </c>
      <c r="C53" s="154" t="s">
        <v>403</v>
      </c>
      <c r="D53" s="130"/>
      <c r="E53" s="130"/>
      <c r="F53" s="191">
        <f>+F54</f>
        <v>0</v>
      </c>
      <c r="G53" s="191">
        <v>135000</v>
      </c>
      <c r="H53" s="191">
        <v>135000</v>
      </c>
      <c r="I53" s="184">
        <v>1</v>
      </c>
    </row>
    <row r="54" spans="1:9" s="173" customFormat="1" ht="15.75" customHeight="1">
      <c r="A54" s="120">
        <v>35</v>
      </c>
      <c r="B54" s="129" t="s">
        <v>218</v>
      </c>
      <c r="C54" s="131" t="s">
        <v>403</v>
      </c>
      <c r="D54" s="132" t="s">
        <v>56</v>
      </c>
      <c r="E54" s="132"/>
      <c r="F54" s="174">
        <f>+F55</f>
        <v>0</v>
      </c>
      <c r="G54" s="191">
        <v>135000</v>
      </c>
      <c r="H54" s="191">
        <v>135000</v>
      </c>
      <c r="I54" s="177">
        <v>1</v>
      </c>
    </row>
    <row r="55" spans="1:9" s="173" customFormat="1" ht="15" customHeight="1">
      <c r="A55" s="120">
        <v>36</v>
      </c>
      <c r="B55" s="129" t="s">
        <v>219</v>
      </c>
      <c r="C55" s="131" t="s">
        <v>403</v>
      </c>
      <c r="D55" s="132" t="s">
        <v>44</v>
      </c>
      <c r="E55" s="132"/>
      <c r="F55" s="174">
        <f>+F56</f>
        <v>0</v>
      </c>
      <c r="G55" s="191">
        <v>135000</v>
      </c>
      <c r="H55" s="191">
        <v>135000</v>
      </c>
      <c r="I55" s="177">
        <v>1</v>
      </c>
    </row>
    <row r="56" spans="1:9" s="173" customFormat="1" ht="15.75" customHeight="1">
      <c r="A56" s="120">
        <v>37</v>
      </c>
      <c r="B56" s="133" t="s">
        <v>78</v>
      </c>
      <c r="C56" s="131" t="s">
        <v>403</v>
      </c>
      <c r="D56" s="127" t="s">
        <v>44</v>
      </c>
      <c r="E56" s="127" t="s">
        <v>75</v>
      </c>
      <c r="F56" s="174">
        <f>+F57</f>
        <v>0</v>
      </c>
      <c r="G56" s="191">
        <v>135000</v>
      </c>
      <c r="H56" s="191">
        <v>135000</v>
      </c>
      <c r="I56" s="177">
        <v>1</v>
      </c>
    </row>
    <row r="57" spans="1:9" s="173" customFormat="1" ht="12.75" customHeight="1">
      <c r="A57" s="120">
        <v>38</v>
      </c>
      <c r="B57" s="133" t="s">
        <v>76</v>
      </c>
      <c r="C57" s="131" t="s">
        <v>403</v>
      </c>
      <c r="D57" s="127" t="s">
        <v>44</v>
      </c>
      <c r="E57" s="127" t="s">
        <v>77</v>
      </c>
      <c r="F57" s="174">
        <v>0</v>
      </c>
      <c r="G57" s="191">
        <v>135000</v>
      </c>
      <c r="H57" s="191">
        <v>135000</v>
      </c>
      <c r="I57" s="177">
        <v>1</v>
      </c>
    </row>
    <row r="58" spans="1:9" s="173" customFormat="1" ht="47.25" customHeight="1">
      <c r="A58" s="120">
        <v>39</v>
      </c>
      <c r="B58" s="162" t="s">
        <v>311</v>
      </c>
      <c r="C58" s="127" t="s">
        <v>233</v>
      </c>
      <c r="D58" s="123"/>
      <c r="E58" s="122"/>
      <c r="F58" s="191">
        <v>96600</v>
      </c>
      <c r="G58" s="191">
        <v>96600</v>
      </c>
      <c r="H58" s="192" t="str">
        <f aca="true" t="shared" si="2" ref="F58:H59">+H59</f>
        <v>70000,00</v>
      </c>
      <c r="I58" s="177">
        <v>0.7247</v>
      </c>
    </row>
    <row r="59" spans="1:9" s="173" customFormat="1" ht="12.75" customHeight="1">
      <c r="A59" s="120">
        <v>40</v>
      </c>
      <c r="B59" s="128" t="s">
        <v>51</v>
      </c>
      <c r="C59" s="127" t="s">
        <v>233</v>
      </c>
      <c r="D59" s="120">
        <v>200</v>
      </c>
      <c r="E59" s="127"/>
      <c r="F59" s="178">
        <f t="shared" si="2"/>
        <v>96600</v>
      </c>
      <c r="G59" s="174">
        <v>96600</v>
      </c>
      <c r="H59" s="179" t="str">
        <f t="shared" si="2"/>
        <v>70000,00</v>
      </c>
      <c r="I59" s="177">
        <v>0.7247</v>
      </c>
    </row>
    <row r="60" spans="1:9" s="173" customFormat="1" ht="12" customHeight="1">
      <c r="A60" s="120">
        <v>41</v>
      </c>
      <c r="B60" s="128" t="s">
        <v>63</v>
      </c>
      <c r="C60" s="127" t="s">
        <v>233</v>
      </c>
      <c r="D60" s="120">
        <v>240</v>
      </c>
      <c r="E60" s="127"/>
      <c r="F60" s="174">
        <f>+F62</f>
        <v>96600</v>
      </c>
      <c r="G60" s="174">
        <v>96600</v>
      </c>
      <c r="H60" s="181" t="str">
        <f>+H61</f>
        <v>70000,00</v>
      </c>
      <c r="I60" s="177">
        <v>0.7247</v>
      </c>
    </row>
    <row r="61" spans="1:9" s="173" customFormat="1" ht="15.75" customHeight="1">
      <c r="A61" s="120">
        <v>42</v>
      </c>
      <c r="B61" s="128" t="s">
        <v>78</v>
      </c>
      <c r="C61" s="127" t="s">
        <v>233</v>
      </c>
      <c r="D61" s="120">
        <v>240</v>
      </c>
      <c r="E61" s="127" t="s">
        <v>75</v>
      </c>
      <c r="F61" s="174">
        <f>+F62</f>
        <v>96600</v>
      </c>
      <c r="G61" s="174">
        <v>96600</v>
      </c>
      <c r="H61" s="181" t="str">
        <f>+H62</f>
        <v>70000,00</v>
      </c>
      <c r="I61" s="177">
        <v>0.7247</v>
      </c>
    </row>
    <row r="62" spans="1:9" s="173" customFormat="1" ht="15.75" customHeight="1">
      <c r="A62" s="120">
        <v>43</v>
      </c>
      <c r="B62" s="128" t="s">
        <v>76</v>
      </c>
      <c r="C62" s="127" t="s">
        <v>233</v>
      </c>
      <c r="D62" s="120">
        <v>240</v>
      </c>
      <c r="E62" s="127" t="s">
        <v>77</v>
      </c>
      <c r="F62" s="174">
        <v>96600</v>
      </c>
      <c r="G62" s="174">
        <v>96600</v>
      </c>
      <c r="H62" s="181" t="s">
        <v>412</v>
      </c>
      <c r="I62" s="177">
        <v>0.7247</v>
      </c>
    </row>
    <row r="63" spans="1:9" s="173" customFormat="1" ht="50.25" customHeight="1">
      <c r="A63" s="120">
        <v>44</v>
      </c>
      <c r="B63" s="93" t="s">
        <v>306</v>
      </c>
      <c r="C63" s="110" t="s">
        <v>406</v>
      </c>
      <c r="D63" s="123"/>
      <c r="E63" s="122"/>
      <c r="F63" s="191">
        <f>+F64</f>
        <v>0</v>
      </c>
      <c r="G63" s="179" t="str">
        <f aca="true" t="shared" si="3" ref="F63:H64">+G64</f>
        <v>2910</v>
      </c>
      <c r="H63" s="179" t="str">
        <f t="shared" si="3"/>
        <v>2910</v>
      </c>
      <c r="I63" s="184">
        <v>1</v>
      </c>
    </row>
    <row r="64" spans="1:9" s="173" customFormat="1" ht="12" customHeight="1">
      <c r="A64" s="120">
        <v>45</v>
      </c>
      <c r="B64" s="162" t="s">
        <v>51</v>
      </c>
      <c r="C64" s="110" t="s">
        <v>406</v>
      </c>
      <c r="D64" s="120">
        <v>200</v>
      </c>
      <c r="E64" s="127"/>
      <c r="F64" s="174">
        <f t="shared" si="3"/>
        <v>0</v>
      </c>
      <c r="G64" s="181" t="str">
        <f t="shared" si="3"/>
        <v>2910</v>
      </c>
      <c r="H64" s="181" t="str">
        <f t="shared" si="3"/>
        <v>2910</v>
      </c>
      <c r="I64" s="184">
        <v>1</v>
      </c>
    </row>
    <row r="65" spans="1:9" s="173" customFormat="1" ht="11.25" customHeight="1">
      <c r="A65" s="120">
        <v>46</v>
      </c>
      <c r="B65" s="162" t="s">
        <v>63</v>
      </c>
      <c r="C65" s="110" t="s">
        <v>406</v>
      </c>
      <c r="D65" s="120">
        <v>240</v>
      </c>
      <c r="E65" s="127"/>
      <c r="F65" s="174">
        <f>+F67</f>
        <v>0</v>
      </c>
      <c r="G65" s="181" t="str">
        <f>+G66</f>
        <v>2910</v>
      </c>
      <c r="H65" s="181" t="str">
        <f>+H66</f>
        <v>2910</v>
      </c>
      <c r="I65" s="184">
        <v>1</v>
      </c>
    </row>
    <row r="66" spans="1:9" s="173" customFormat="1" ht="15" customHeight="1">
      <c r="A66" s="120">
        <v>47</v>
      </c>
      <c r="B66" s="128" t="s">
        <v>78</v>
      </c>
      <c r="C66" s="110" t="s">
        <v>406</v>
      </c>
      <c r="D66" s="120">
        <v>240</v>
      </c>
      <c r="E66" s="127" t="s">
        <v>75</v>
      </c>
      <c r="F66" s="174">
        <f>+F67</f>
        <v>0</v>
      </c>
      <c r="G66" s="181" t="str">
        <f>+G67</f>
        <v>2910</v>
      </c>
      <c r="H66" s="181" t="str">
        <f>+H67</f>
        <v>2910</v>
      </c>
      <c r="I66" s="184">
        <v>1</v>
      </c>
    </row>
    <row r="67" spans="1:9" s="173" customFormat="1" ht="15.75" customHeight="1">
      <c r="A67" s="120">
        <v>48</v>
      </c>
      <c r="B67" s="128" t="s">
        <v>76</v>
      </c>
      <c r="C67" s="110" t="s">
        <v>406</v>
      </c>
      <c r="D67" s="120">
        <v>240</v>
      </c>
      <c r="E67" s="127" t="s">
        <v>77</v>
      </c>
      <c r="F67" s="174">
        <v>0</v>
      </c>
      <c r="G67" s="181" t="s">
        <v>420</v>
      </c>
      <c r="H67" s="181" t="s">
        <v>420</v>
      </c>
      <c r="I67" s="184">
        <v>1</v>
      </c>
    </row>
    <row r="68" spans="1:9" s="173" customFormat="1" ht="51" customHeight="1">
      <c r="A68" s="120">
        <v>49</v>
      </c>
      <c r="B68" s="112" t="s">
        <v>287</v>
      </c>
      <c r="C68" s="110" t="s">
        <v>405</v>
      </c>
      <c r="D68" s="130"/>
      <c r="E68" s="130"/>
      <c r="F68" s="191">
        <f>+F69</f>
        <v>0</v>
      </c>
      <c r="G68" s="191">
        <v>1620</v>
      </c>
      <c r="H68" s="191">
        <v>1620</v>
      </c>
      <c r="I68" s="184">
        <v>1</v>
      </c>
    </row>
    <row r="69" spans="1:9" s="173" customFormat="1" ht="12" customHeight="1">
      <c r="A69" s="120">
        <v>50</v>
      </c>
      <c r="B69" s="129" t="s">
        <v>218</v>
      </c>
      <c r="C69" s="110" t="s">
        <v>405</v>
      </c>
      <c r="D69" s="120">
        <v>200</v>
      </c>
      <c r="E69" s="127"/>
      <c r="F69" s="174">
        <f>+F70</f>
        <v>0</v>
      </c>
      <c r="G69" s="174">
        <v>1620</v>
      </c>
      <c r="H69" s="174">
        <v>1620</v>
      </c>
      <c r="I69" s="177">
        <v>1</v>
      </c>
    </row>
    <row r="70" spans="1:9" s="173" customFormat="1" ht="14.25" customHeight="1">
      <c r="A70" s="120">
        <v>51</v>
      </c>
      <c r="B70" s="129" t="s">
        <v>221</v>
      </c>
      <c r="C70" s="110" t="s">
        <v>405</v>
      </c>
      <c r="D70" s="120">
        <v>240</v>
      </c>
      <c r="E70" s="127"/>
      <c r="F70" s="174">
        <f>+F71</f>
        <v>0</v>
      </c>
      <c r="G70" s="174">
        <v>1620</v>
      </c>
      <c r="H70" s="174">
        <v>1620</v>
      </c>
      <c r="I70" s="177">
        <v>1</v>
      </c>
    </row>
    <row r="71" spans="1:9" s="173" customFormat="1" ht="15.75" customHeight="1">
      <c r="A71" s="120">
        <v>52</v>
      </c>
      <c r="B71" s="133" t="s">
        <v>78</v>
      </c>
      <c r="C71" s="110" t="s">
        <v>405</v>
      </c>
      <c r="D71" s="120">
        <v>240</v>
      </c>
      <c r="E71" s="127" t="s">
        <v>75</v>
      </c>
      <c r="F71" s="174">
        <f>+F72</f>
        <v>0</v>
      </c>
      <c r="G71" s="174">
        <v>1620</v>
      </c>
      <c r="H71" s="174">
        <v>1620</v>
      </c>
      <c r="I71" s="177">
        <v>1</v>
      </c>
    </row>
    <row r="72" spans="1:9" s="173" customFormat="1" ht="14.25" customHeight="1">
      <c r="A72" s="120">
        <v>53</v>
      </c>
      <c r="B72" s="133" t="s">
        <v>76</v>
      </c>
      <c r="C72" s="110" t="s">
        <v>405</v>
      </c>
      <c r="D72" s="120">
        <v>240</v>
      </c>
      <c r="E72" s="127" t="s">
        <v>77</v>
      </c>
      <c r="F72" s="174">
        <v>0</v>
      </c>
      <c r="G72" s="174">
        <v>1620</v>
      </c>
      <c r="H72" s="174">
        <v>1620</v>
      </c>
      <c r="I72" s="177">
        <v>1</v>
      </c>
    </row>
    <row r="73" spans="1:9" s="173" customFormat="1" ht="15" customHeight="1">
      <c r="A73" s="120">
        <v>54</v>
      </c>
      <c r="B73" s="124" t="s">
        <v>307</v>
      </c>
      <c r="C73" s="127" t="s">
        <v>230</v>
      </c>
      <c r="D73" s="123"/>
      <c r="E73" s="122"/>
      <c r="F73" s="187">
        <f>+F84</f>
        <v>83216</v>
      </c>
      <c r="G73" s="188">
        <f>G74+G79+G84</f>
        <v>75447.64</v>
      </c>
      <c r="H73" s="188">
        <f>H74+H79+H84</f>
        <v>75447.64</v>
      </c>
      <c r="I73" s="190">
        <v>1</v>
      </c>
    </row>
    <row r="74" spans="1:9" s="173" customFormat="1" ht="50.25" customHeight="1">
      <c r="A74" s="120">
        <v>55</v>
      </c>
      <c r="B74" s="163" t="s">
        <v>282</v>
      </c>
      <c r="C74" s="193">
        <v>130074120</v>
      </c>
      <c r="D74" s="123"/>
      <c r="E74" s="122"/>
      <c r="F74" s="187"/>
      <c r="G74" s="194">
        <v>19722</v>
      </c>
      <c r="H74" s="194">
        <v>19722</v>
      </c>
      <c r="I74" s="184">
        <v>1</v>
      </c>
    </row>
    <row r="75" spans="1:9" s="173" customFormat="1" ht="15" customHeight="1">
      <c r="A75" s="120">
        <v>56</v>
      </c>
      <c r="B75" s="128" t="s">
        <v>51</v>
      </c>
      <c r="C75" s="193">
        <v>130074120</v>
      </c>
      <c r="D75" s="120">
        <v>200</v>
      </c>
      <c r="E75" s="122"/>
      <c r="F75" s="187"/>
      <c r="G75" s="175">
        <v>19722</v>
      </c>
      <c r="H75" s="175">
        <v>19722</v>
      </c>
      <c r="I75" s="180">
        <v>1</v>
      </c>
    </row>
    <row r="76" spans="1:9" s="173" customFormat="1" ht="15" customHeight="1">
      <c r="A76" s="120">
        <v>57</v>
      </c>
      <c r="B76" s="128" t="s">
        <v>63</v>
      </c>
      <c r="C76" s="193">
        <v>130074120</v>
      </c>
      <c r="D76" s="120">
        <v>240</v>
      </c>
      <c r="E76" s="122"/>
      <c r="F76" s="187"/>
      <c r="G76" s="175">
        <v>19722</v>
      </c>
      <c r="H76" s="175">
        <v>19722</v>
      </c>
      <c r="I76" s="180">
        <v>1</v>
      </c>
    </row>
    <row r="77" spans="1:9" s="173" customFormat="1" ht="15" customHeight="1">
      <c r="A77" s="120">
        <v>58</v>
      </c>
      <c r="B77" s="128" t="s">
        <v>33</v>
      </c>
      <c r="C77" s="193">
        <v>130074120</v>
      </c>
      <c r="D77" s="120">
        <v>240</v>
      </c>
      <c r="E77" s="127" t="s">
        <v>32</v>
      </c>
      <c r="F77" s="187"/>
      <c r="G77" s="175">
        <v>19722</v>
      </c>
      <c r="H77" s="175">
        <v>19722</v>
      </c>
      <c r="I77" s="180">
        <v>1</v>
      </c>
    </row>
    <row r="78" spans="1:9" s="173" customFormat="1" ht="14.25" customHeight="1">
      <c r="A78" s="120">
        <v>59</v>
      </c>
      <c r="B78" s="128" t="s">
        <v>239</v>
      </c>
      <c r="C78" s="193">
        <v>130074120</v>
      </c>
      <c r="D78" s="120">
        <v>240</v>
      </c>
      <c r="E78" s="127" t="s">
        <v>240</v>
      </c>
      <c r="F78" s="187"/>
      <c r="G78" s="175">
        <v>19722</v>
      </c>
      <c r="H78" s="175">
        <v>19722</v>
      </c>
      <c r="I78" s="180">
        <v>1</v>
      </c>
    </row>
    <row r="79" spans="1:9" s="173" customFormat="1" ht="48.75" customHeight="1">
      <c r="A79" s="120">
        <v>60</v>
      </c>
      <c r="B79" s="224" t="s">
        <v>283</v>
      </c>
      <c r="C79" s="193" t="s">
        <v>325</v>
      </c>
      <c r="D79" s="120"/>
      <c r="E79" s="127"/>
      <c r="F79" s="187"/>
      <c r="G79" s="194">
        <v>987</v>
      </c>
      <c r="H79" s="194">
        <v>987</v>
      </c>
      <c r="I79" s="184">
        <v>1</v>
      </c>
    </row>
    <row r="80" spans="1:9" s="173" customFormat="1" ht="14.25" customHeight="1">
      <c r="A80" s="120">
        <v>61</v>
      </c>
      <c r="B80" s="128" t="s">
        <v>51</v>
      </c>
      <c r="C80" s="193" t="s">
        <v>325</v>
      </c>
      <c r="D80" s="120">
        <v>200</v>
      </c>
      <c r="E80" s="127"/>
      <c r="F80" s="187"/>
      <c r="G80" s="175">
        <v>987</v>
      </c>
      <c r="H80" s="175">
        <v>987</v>
      </c>
      <c r="I80" s="180">
        <v>1</v>
      </c>
    </row>
    <row r="81" spans="1:9" s="173" customFormat="1" ht="14.25" customHeight="1">
      <c r="A81" s="120">
        <v>62</v>
      </c>
      <c r="B81" s="128" t="s">
        <v>63</v>
      </c>
      <c r="C81" s="193" t="s">
        <v>325</v>
      </c>
      <c r="D81" s="120">
        <v>240</v>
      </c>
      <c r="E81" s="127"/>
      <c r="F81" s="187"/>
      <c r="G81" s="175">
        <v>987</v>
      </c>
      <c r="H81" s="175">
        <v>987</v>
      </c>
      <c r="I81" s="180">
        <v>1</v>
      </c>
    </row>
    <row r="82" spans="1:9" s="173" customFormat="1" ht="14.25" customHeight="1">
      <c r="A82" s="120">
        <v>63</v>
      </c>
      <c r="B82" s="128" t="s">
        <v>33</v>
      </c>
      <c r="C82" s="193" t="s">
        <v>325</v>
      </c>
      <c r="D82" s="120">
        <v>240</v>
      </c>
      <c r="E82" s="127" t="s">
        <v>32</v>
      </c>
      <c r="F82" s="187"/>
      <c r="G82" s="175">
        <v>987</v>
      </c>
      <c r="H82" s="175">
        <v>987</v>
      </c>
      <c r="I82" s="180">
        <v>1</v>
      </c>
    </row>
    <row r="83" spans="1:9" s="173" customFormat="1" ht="14.25" customHeight="1">
      <c r="A83" s="120">
        <v>64</v>
      </c>
      <c r="B83" s="128" t="s">
        <v>239</v>
      </c>
      <c r="C83" s="193" t="s">
        <v>325</v>
      </c>
      <c r="D83" s="120">
        <v>240</v>
      </c>
      <c r="E83" s="127" t="s">
        <v>240</v>
      </c>
      <c r="F83" s="187"/>
      <c r="G83" s="175">
        <v>987</v>
      </c>
      <c r="H83" s="175">
        <v>987</v>
      </c>
      <c r="I83" s="180">
        <v>1</v>
      </c>
    </row>
    <row r="84" spans="1:9" s="173" customFormat="1" ht="36" customHeight="1">
      <c r="A84" s="120">
        <v>65</v>
      </c>
      <c r="B84" s="162" t="s">
        <v>312</v>
      </c>
      <c r="C84" s="127" t="s">
        <v>231</v>
      </c>
      <c r="D84" s="120"/>
      <c r="E84" s="127"/>
      <c r="F84" s="178">
        <f aca="true" t="shared" si="4" ref="F84:H86">+F85</f>
        <v>83216</v>
      </c>
      <c r="G84" s="195">
        <f t="shared" si="4"/>
        <v>54738.64</v>
      </c>
      <c r="H84" s="195">
        <f>H85</f>
        <v>54738.64</v>
      </c>
      <c r="I84" s="180">
        <v>1</v>
      </c>
    </row>
    <row r="85" spans="1:9" s="173" customFormat="1" ht="16.5" customHeight="1">
      <c r="A85" s="120">
        <v>66</v>
      </c>
      <c r="B85" s="128" t="s">
        <v>51</v>
      </c>
      <c r="C85" s="127" t="s">
        <v>231</v>
      </c>
      <c r="D85" s="120">
        <v>200</v>
      </c>
      <c r="E85" s="127"/>
      <c r="F85" s="174">
        <f t="shared" si="4"/>
        <v>83216</v>
      </c>
      <c r="G85" s="175">
        <f t="shared" si="4"/>
        <v>54738.64</v>
      </c>
      <c r="H85" s="176">
        <f t="shared" si="4"/>
        <v>54738.64</v>
      </c>
      <c r="I85" s="180">
        <v>1</v>
      </c>
    </row>
    <row r="86" spans="1:9" s="173" customFormat="1" ht="15" customHeight="1">
      <c r="A86" s="120">
        <v>67</v>
      </c>
      <c r="B86" s="128" t="s">
        <v>63</v>
      </c>
      <c r="C86" s="127" t="s">
        <v>231</v>
      </c>
      <c r="D86" s="120">
        <v>240</v>
      </c>
      <c r="E86" s="127"/>
      <c r="F86" s="174">
        <f t="shared" si="4"/>
        <v>83216</v>
      </c>
      <c r="G86" s="175">
        <f t="shared" si="4"/>
        <v>54738.64</v>
      </c>
      <c r="H86" s="176">
        <f t="shared" si="4"/>
        <v>54738.64</v>
      </c>
      <c r="I86" s="177">
        <v>1</v>
      </c>
    </row>
    <row r="87" spans="1:9" s="173" customFormat="1" ht="17.25" customHeight="1">
      <c r="A87" s="120">
        <v>68</v>
      </c>
      <c r="B87" s="128" t="s">
        <v>33</v>
      </c>
      <c r="C87" s="127" t="s">
        <v>231</v>
      </c>
      <c r="D87" s="120">
        <v>240</v>
      </c>
      <c r="E87" s="127" t="s">
        <v>32</v>
      </c>
      <c r="F87" s="174">
        <f aca="true" t="shared" si="5" ref="F87:H90">+F88</f>
        <v>83216</v>
      </c>
      <c r="G87" s="175">
        <f t="shared" si="5"/>
        <v>54738.64</v>
      </c>
      <c r="H87" s="175">
        <f t="shared" si="5"/>
        <v>54738.64</v>
      </c>
      <c r="I87" s="177">
        <v>1</v>
      </c>
    </row>
    <row r="88" spans="1:9" s="173" customFormat="1" ht="18.75" customHeight="1">
      <c r="A88" s="120">
        <v>69</v>
      </c>
      <c r="B88" s="129" t="s">
        <v>35</v>
      </c>
      <c r="C88" s="127" t="s">
        <v>231</v>
      </c>
      <c r="D88" s="120">
        <v>240</v>
      </c>
      <c r="E88" s="127" t="s">
        <v>34</v>
      </c>
      <c r="F88" s="174">
        <v>83216</v>
      </c>
      <c r="G88" s="175">
        <v>54738.64</v>
      </c>
      <c r="H88" s="175">
        <v>54738.64</v>
      </c>
      <c r="I88" s="177">
        <v>1</v>
      </c>
    </row>
    <row r="89" spans="1:9" s="173" customFormat="1" ht="12.75" customHeight="1">
      <c r="A89" s="120">
        <v>70</v>
      </c>
      <c r="B89" s="162" t="s">
        <v>313</v>
      </c>
      <c r="C89" s="122" t="s">
        <v>171</v>
      </c>
      <c r="D89" s="123"/>
      <c r="E89" s="122"/>
      <c r="F89" s="187">
        <f>F90</f>
        <v>3250000</v>
      </c>
      <c r="G89" s="188">
        <f>G90+G96</f>
        <v>3584000</v>
      </c>
      <c r="H89" s="188">
        <f>H90+H96</f>
        <v>3584000</v>
      </c>
      <c r="I89" s="190">
        <v>1</v>
      </c>
    </row>
    <row r="90" spans="1:9" s="173" customFormat="1" ht="62.25" customHeight="1">
      <c r="A90" s="120">
        <v>71</v>
      </c>
      <c r="B90" s="162" t="s">
        <v>296</v>
      </c>
      <c r="C90" s="196" t="s">
        <v>295</v>
      </c>
      <c r="D90" s="123"/>
      <c r="E90" s="122"/>
      <c r="F90" s="191">
        <f t="shared" si="5"/>
        <v>3250000</v>
      </c>
      <c r="G90" s="194">
        <f t="shared" si="5"/>
        <v>3560000</v>
      </c>
      <c r="H90" s="194">
        <f t="shared" si="5"/>
        <v>3560000</v>
      </c>
      <c r="I90" s="184">
        <v>1</v>
      </c>
    </row>
    <row r="91" spans="1:9" s="173" customFormat="1" ht="15" customHeight="1">
      <c r="A91" s="120">
        <v>72</v>
      </c>
      <c r="B91" s="128" t="s">
        <v>65</v>
      </c>
      <c r="C91" s="196" t="s">
        <v>295</v>
      </c>
      <c r="D91" s="120"/>
      <c r="E91" s="127"/>
      <c r="F91" s="174">
        <f>+F92</f>
        <v>3250000</v>
      </c>
      <c r="G91" s="175">
        <f>+G92</f>
        <v>3560000</v>
      </c>
      <c r="H91" s="175">
        <f>+H92</f>
        <v>3560000</v>
      </c>
      <c r="I91" s="177">
        <v>1</v>
      </c>
    </row>
    <row r="92" spans="1:9" s="173" customFormat="1" ht="16.5" customHeight="1">
      <c r="A92" s="120">
        <v>73</v>
      </c>
      <c r="B92" s="128" t="s">
        <v>20</v>
      </c>
      <c r="C92" s="76" t="s">
        <v>295</v>
      </c>
      <c r="D92" s="120"/>
      <c r="E92" s="127"/>
      <c r="F92" s="174">
        <f>F93</f>
        <v>3250000</v>
      </c>
      <c r="G92" s="175">
        <f>G93</f>
        <v>3560000</v>
      </c>
      <c r="H92" s="175">
        <f>H93</f>
        <v>3560000</v>
      </c>
      <c r="I92" s="177">
        <v>1</v>
      </c>
    </row>
    <row r="93" spans="1:9" s="173" customFormat="1" ht="15" customHeight="1">
      <c r="A93" s="120">
        <v>79</v>
      </c>
      <c r="B93" s="106" t="s">
        <v>212</v>
      </c>
      <c r="C93" s="76" t="s">
        <v>295</v>
      </c>
      <c r="D93" s="120">
        <v>540</v>
      </c>
      <c r="E93" s="127" t="s">
        <v>73</v>
      </c>
      <c r="F93" s="174">
        <f>+F94</f>
        <v>3250000</v>
      </c>
      <c r="G93" s="175">
        <f>+G94</f>
        <v>3560000</v>
      </c>
      <c r="H93" s="175">
        <f>+H94</f>
        <v>3560000</v>
      </c>
      <c r="I93" s="177">
        <v>1</v>
      </c>
    </row>
    <row r="94" spans="1:9" s="173" customFormat="1" ht="13.5" customHeight="1">
      <c r="A94" s="120">
        <v>80</v>
      </c>
      <c r="B94" s="105" t="s">
        <v>217</v>
      </c>
      <c r="C94" s="76" t="s">
        <v>295</v>
      </c>
      <c r="D94" s="120">
        <v>540</v>
      </c>
      <c r="E94" s="127" t="s">
        <v>45</v>
      </c>
      <c r="F94" s="174">
        <v>3250000</v>
      </c>
      <c r="G94" s="175">
        <v>3560000</v>
      </c>
      <c r="H94" s="175">
        <v>3560000</v>
      </c>
      <c r="I94" s="177">
        <v>1</v>
      </c>
    </row>
    <row r="95" spans="1:9" s="173" customFormat="1" ht="63.75" customHeight="1">
      <c r="A95" s="120">
        <v>86</v>
      </c>
      <c r="B95" s="162" t="s">
        <v>296</v>
      </c>
      <c r="C95" s="76" t="s">
        <v>398</v>
      </c>
      <c r="D95" s="120"/>
      <c r="E95" s="127"/>
      <c r="F95" s="174">
        <v>0</v>
      </c>
      <c r="G95" s="175">
        <v>24000</v>
      </c>
      <c r="H95" s="175">
        <v>24000</v>
      </c>
      <c r="I95" s="184">
        <v>1</v>
      </c>
    </row>
    <row r="96" spans="1:9" s="173" customFormat="1" ht="13.5" customHeight="1">
      <c r="A96" s="120">
        <v>87</v>
      </c>
      <c r="B96" s="163" t="s">
        <v>57</v>
      </c>
      <c r="C96" s="76" t="s">
        <v>398</v>
      </c>
      <c r="D96" s="120"/>
      <c r="E96" s="127"/>
      <c r="F96" s="174">
        <v>0</v>
      </c>
      <c r="G96" s="175">
        <v>24000</v>
      </c>
      <c r="H96" s="175">
        <v>24000</v>
      </c>
      <c r="I96" s="180">
        <v>1</v>
      </c>
    </row>
    <row r="97" spans="1:9" s="173" customFormat="1" ht="13.5" customHeight="1">
      <c r="A97" s="120">
        <v>88</v>
      </c>
      <c r="B97" s="163" t="s">
        <v>20</v>
      </c>
      <c r="C97" s="76" t="s">
        <v>398</v>
      </c>
      <c r="D97" s="120"/>
      <c r="E97" s="127"/>
      <c r="F97" s="174">
        <v>0</v>
      </c>
      <c r="G97" s="175">
        <v>24000</v>
      </c>
      <c r="H97" s="175">
        <v>24000</v>
      </c>
      <c r="I97" s="180">
        <v>1</v>
      </c>
    </row>
    <row r="98" spans="1:9" s="173" customFormat="1" ht="13.5" customHeight="1">
      <c r="A98" s="120">
        <v>89</v>
      </c>
      <c r="B98" s="165" t="s">
        <v>424</v>
      </c>
      <c r="C98" s="76" t="s">
        <v>398</v>
      </c>
      <c r="D98" s="120">
        <v>540</v>
      </c>
      <c r="E98" s="127" t="s">
        <v>390</v>
      </c>
      <c r="F98" s="174">
        <v>0</v>
      </c>
      <c r="G98" s="175">
        <v>24000</v>
      </c>
      <c r="H98" s="175">
        <v>24000</v>
      </c>
      <c r="I98" s="180">
        <v>1</v>
      </c>
    </row>
    <row r="99" spans="1:9" s="173" customFormat="1" ht="13.5" customHeight="1">
      <c r="A99" s="120">
        <v>90</v>
      </c>
      <c r="B99" s="165" t="s">
        <v>423</v>
      </c>
      <c r="C99" s="76" t="s">
        <v>398</v>
      </c>
      <c r="D99" s="120">
        <v>500</v>
      </c>
      <c r="E99" s="127" t="s">
        <v>392</v>
      </c>
      <c r="F99" s="174">
        <v>0</v>
      </c>
      <c r="G99" s="175">
        <v>24000</v>
      </c>
      <c r="H99" s="175">
        <v>24000</v>
      </c>
      <c r="I99" s="180">
        <v>1</v>
      </c>
    </row>
    <row r="100" spans="1:9" s="173" customFormat="1" ht="18" customHeight="1">
      <c r="A100" s="123">
        <v>91</v>
      </c>
      <c r="B100" s="168" t="s">
        <v>68</v>
      </c>
      <c r="C100" s="122" t="s">
        <v>226</v>
      </c>
      <c r="D100" s="123"/>
      <c r="E100" s="122"/>
      <c r="F100" s="187">
        <f>F101</f>
        <v>2630459</v>
      </c>
      <c r="G100" s="188">
        <f>+G101</f>
        <v>2685536.11</v>
      </c>
      <c r="H100" s="188">
        <f>+H101</f>
        <v>2679759.11</v>
      </c>
      <c r="I100" s="190"/>
    </row>
    <row r="101" spans="1:9" s="173" customFormat="1" ht="16.5" customHeight="1">
      <c r="A101" s="123">
        <v>92</v>
      </c>
      <c r="B101" s="168" t="s">
        <v>269</v>
      </c>
      <c r="C101" s="122" t="s">
        <v>227</v>
      </c>
      <c r="D101" s="123"/>
      <c r="E101" s="122"/>
      <c r="F101" s="187">
        <f>F102+F111+F116+F121+F134</f>
        <v>2630459</v>
      </c>
      <c r="G101" s="188">
        <f>G102+G111+G116+G121+G134</f>
        <v>2685536.11</v>
      </c>
      <c r="H101" s="188">
        <f>H102+H111+H116+H121+H134</f>
        <v>2679759.11</v>
      </c>
      <c r="I101" s="190"/>
    </row>
    <row r="102" spans="1:9" s="173" customFormat="1" ht="36.75" customHeight="1">
      <c r="A102" s="123">
        <v>93</v>
      </c>
      <c r="B102" s="168" t="s">
        <v>279</v>
      </c>
      <c r="C102" s="122" t="s">
        <v>228</v>
      </c>
      <c r="D102" s="123"/>
      <c r="E102" s="122"/>
      <c r="F102" s="178">
        <f>+F103+F107</f>
        <v>62814</v>
      </c>
      <c r="G102" s="195">
        <f>+G103+G107</f>
        <v>64231</v>
      </c>
      <c r="H102" s="195">
        <f>+H103+H107</f>
        <v>64231</v>
      </c>
      <c r="I102" s="180">
        <v>1</v>
      </c>
    </row>
    <row r="103" spans="1:9" s="173" customFormat="1" ht="36.75" customHeight="1">
      <c r="A103" s="120">
        <v>94</v>
      </c>
      <c r="B103" s="162" t="s">
        <v>48</v>
      </c>
      <c r="C103" s="99" t="s">
        <v>228</v>
      </c>
      <c r="D103" s="120">
        <v>100</v>
      </c>
      <c r="E103" s="127"/>
      <c r="F103" s="178">
        <f aca="true" t="shared" si="6" ref="F103:H104">+F104</f>
        <v>42114</v>
      </c>
      <c r="G103" s="195" t="str">
        <f t="shared" si="6"/>
        <v>42114,16</v>
      </c>
      <c r="H103" s="195" t="str">
        <f t="shared" si="6"/>
        <v>42114,16</v>
      </c>
      <c r="I103" s="180">
        <v>1</v>
      </c>
    </row>
    <row r="104" spans="1:9" s="173" customFormat="1" ht="14.25" customHeight="1">
      <c r="A104" s="120">
        <v>95</v>
      </c>
      <c r="B104" s="128" t="s">
        <v>64</v>
      </c>
      <c r="C104" s="99" t="s">
        <v>228</v>
      </c>
      <c r="D104" s="120">
        <v>120</v>
      </c>
      <c r="E104" s="127"/>
      <c r="F104" s="174">
        <f t="shared" si="6"/>
        <v>42114</v>
      </c>
      <c r="G104" s="175" t="str">
        <f t="shared" si="6"/>
        <v>42114,16</v>
      </c>
      <c r="H104" s="175" t="str">
        <f t="shared" si="6"/>
        <v>42114,16</v>
      </c>
      <c r="I104" s="177">
        <v>1</v>
      </c>
    </row>
    <row r="105" spans="1:9" s="173" customFormat="1" ht="15" customHeight="1">
      <c r="A105" s="120">
        <v>96</v>
      </c>
      <c r="B105" s="162" t="s">
        <v>15</v>
      </c>
      <c r="C105" s="99" t="s">
        <v>228</v>
      </c>
      <c r="D105" s="120">
        <v>120</v>
      </c>
      <c r="E105" s="127" t="s">
        <v>27</v>
      </c>
      <c r="F105" s="174">
        <f>+F106</f>
        <v>42114</v>
      </c>
      <c r="G105" s="175" t="str">
        <f>+G106</f>
        <v>42114,16</v>
      </c>
      <c r="H105" s="175" t="str">
        <f>+H106</f>
        <v>42114,16</v>
      </c>
      <c r="I105" s="177">
        <v>1</v>
      </c>
    </row>
    <row r="106" spans="1:9" s="173" customFormat="1" ht="15.75" customHeight="1">
      <c r="A106" s="120">
        <v>97</v>
      </c>
      <c r="B106" s="162" t="s">
        <v>71</v>
      </c>
      <c r="C106" s="99" t="s">
        <v>228</v>
      </c>
      <c r="D106" s="120">
        <v>120</v>
      </c>
      <c r="E106" s="127" t="s">
        <v>28</v>
      </c>
      <c r="F106" s="197">
        <v>42114</v>
      </c>
      <c r="G106" s="181" t="s">
        <v>314</v>
      </c>
      <c r="H106" s="198" t="s">
        <v>314</v>
      </c>
      <c r="I106" s="199">
        <v>1</v>
      </c>
    </row>
    <row r="107" spans="1:9" s="173" customFormat="1" ht="13.5" customHeight="1">
      <c r="A107" s="120">
        <v>98</v>
      </c>
      <c r="B107" s="162" t="s">
        <v>51</v>
      </c>
      <c r="C107" s="99" t="s">
        <v>228</v>
      </c>
      <c r="D107" s="120">
        <v>200</v>
      </c>
      <c r="E107" s="127"/>
      <c r="F107" s="197">
        <f aca="true" t="shared" si="7" ref="F107:H109">+F108</f>
        <v>20700</v>
      </c>
      <c r="G107" s="175" t="str">
        <f t="shared" si="7"/>
        <v>22116,84</v>
      </c>
      <c r="H107" s="176" t="str">
        <f t="shared" si="7"/>
        <v>22116,84</v>
      </c>
      <c r="I107" s="177">
        <v>1</v>
      </c>
    </row>
    <row r="108" spans="1:9" s="173" customFormat="1" ht="15.75" customHeight="1">
      <c r="A108" s="120">
        <v>99</v>
      </c>
      <c r="B108" s="162" t="s">
        <v>63</v>
      </c>
      <c r="C108" s="99" t="s">
        <v>228</v>
      </c>
      <c r="D108" s="120">
        <v>240</v>
      </c>
      <c r="E108" s="127"/>
      <c r="F108" s="174">
        <f t="shared" si="7"/>
        <v>20700</v>
      </c>
      <c r="G108" s="181" t="str">
        <f t="shared" si="7"/>
        <v>22116,84</v>
      </c>
      <c r="H108" s="176" t="str">
        <f t="shared" si="7"/>
        <v>22116,84</v>
      </c>
      <c r="I108" s="177">
        <v>1</v>
      </c>
    </row>
    <row r="109" spans="1:9" s="173" customFormat="1" ht="16.5" customHeight="1">
      <c r="A109" s="120">
        <v>100</v>
      </c>
      <c r="B109" s="162" t="s">
        <v>15</v>
      </c>
      <c r="C109" s="99" t="s">
        <v>228</v>
      </c>
      <c r="D109" s="120">
        <v>240</v>
      </c>
      <c r="E109" s="127" t="s">
        <v>27</v>
      </c>
      <c r="F109" s="174">
        <f t="shared" si="7"/>
        <v>20700</v>
      </c>
      <c r="G109" s="181" t="str">
        <f t="shared" si="7"/>
        <v>22116,84</v>
      </c>
      <c r="H109" s="176" t="str">
        <f t="shared" si="7"/>
        <v>22116,84</v>
      </c>
      <c r="I109" s="177">
        <v>1</v>
      </c>
    </row>
    <row r="110" spans="1:9" s="173" customFormat="1" ht="16.5" customHeight="1">
      <c r="A110" s="120">
        <v>101</v>
      </c>
      <c r="B110" s="128" t="s">
        <v>147</v>
      </c>
      <c r="C110" s="99" t="s">
        <v>228</v>
      </c>
      <c r="D110" s="120">
        <v>240</v>
      </c>
      <c r="E110" s="127" t="s">
        <v>28</v>
      </c>
      <c r="F110" s="174">
        <v>20700</v>
      </c>
      <c r="G110" s="181" t="s">
        <v>421</v>
      </c>
      <c r="H110" s="198" t="s">
        <v>421</v>
      </c>
      <c r="I110" s="177">
        <v>1</v>
      </c>
    </row>
    <row r="111" spans="1:9" s="173" customFormat="1" ht="36" customHeight="1">
      <c r="A111" s="123">
        <v>102</v>
      </c>
      <c r="B111" s="169" t="s">
        <v>315</v>
      </c>
      <c r="C111" s="122" t="s">
        <v>248</v>
      </c>
      <c r="D111" s="134"/>
      <c r="E111" s="135"/>
      <c r="F111" s="200">
        <f>+F112</f>
        <v>2777</v>
      </c>
      <c r="G111" s="200" t="str">
        <f>+G112</f>
        <v>2777,00</v>
      </c>
      <c r="H111" s="201" t="str">
        <f>+H112</f>
        <v>0</v>
      </c>
      <c r="I111" s="184">
        <v>0</v>
      </c>
    </row>
    <row r="112" spans="1:9" s="173" customFormat="1" ht="16.5" customHeight="1">
      <c r="A112" s="120">
        <v>103</v>
      </c>
      <c r="B112" s="128" t="s">
        <v>51</v>
      </c>
      <c r="C112" s="127" t="s">
        <v>248</v>
      </c>
      <c r="D112" s="120">
        <v>200</v>
      </c>
      <c r="E112" s="127"/>
      <c r="F112" s="174">
        <f aca="true" t="shared" si="8" ref="F112:G114">+F113</f>
        <v>2777</v>
      </c>
      <c r="G112" s="181" t="str">
        <f t="shared" si="8"/>
        <v>2777,00</v>
      </c>
      <c r="H112" s="176" t="str">
        <f>+H113</f>
        <v>0</v>
      </c>
      <c r="I112" s="177">
        <v>0</v>
      </c>
    </row>
    <row r="113" spans="1:9" s="173" customFormat="1" ht="12" customHeight="1">
      <c r="A113" s="120">
        <v>104</v>
      </c>
      <c r="B113" s="128" t="s">
        <v>63</v>
      </c>
      <c r="C113" s="127" t="s">
        <v>248</v>
      </c>
      <c r="D113" s="120">
        <v>240</v>
      </c>
      <c r="E113" s="127"/>
      <c r="F113" s="174">
        <f t="shared" si="8"/>
        <v>2777</v>
      </c>
      <c r="G113" s="181" t="str">
        <f t="shared" si="8"/>
        <v>2777,00</v>
      </c>
      <c r="H113" s="176" t="str">
        <f>+H114</f>
        <v>0</v>
      </c>
      <c r="I113" s="177">
        <v>0</v>
      </c>
    </row>
    <row r="114" spans="1:9" s="173" customFormat="1" ht="14.25" customHeight="1">
      <c r="A114" s="120">
        <v>105</v>
      </c>
      <c r="B114" s="128" t="s">
        <v>11</v>
      </c>
      <c r="C114" s="127" t="s">
        <v>248</v>
      </c>
      <c r="D114" s="120">
        <v>240</v>
      </c>
      <c r="E114" s="127" t="s">
        <v>22</v>
      </c>
      <c r="F114" s="174">
        <f t="shared" si="8"/>
        <v>2777</v>
      </c>
      <c r="G114" s="181" t="str">
        <f t="shared" si="8"/>
        <v>2777,00</v>
      </c>
      <c r="H114" s="176" t="str">
        <f>+H115</f>
        <v>0</v>
      </c>
      <c r="I114" s="177">
        <v>0</v>
      </c>
    </row>
    <row r="115" spans="1:9" s="173" customFormat="1" ht="11.25" customHeight="1">
      <c r="A115" s="120">
        <v>106</v>
      </c>
      <c r="B115" s="128" t="s">
        <v>21</v>
      </c>
      <c r="C115" s="127" t="s">
        <v>248</v>
      </c>
      <c r="D115" s="120">
        <v>240</v>
      </c>
      <c r="E115" s="127" t="s">
        <v>26</v>
      </c>
      <c r="F115" s="174">
        <v>2777</v>
      </c>
      <c r="G115" s="181" t="s">
        <v>422</v>
      </c>
      <c r="H115" s="198" t="s">
        <v>169</v>
      </c>
      <c r="I115" s="177">
        <v>0</v>
      </c>
    </row>
    <row r="116" spans="1:9" s="173" customFormat="1" ht="27" customHeight="1">
      <c r="A116" s="120">
        <v>107</v>
      </c>
      <c r="B116" s="168" t="s">
        <v>308</v>
      </c>
      <c r="C116" s="155" t="s">
        <v>246</v>
      </c>
      <c r="D116" s="123"/>
      <c r="E116" s="122"/>
      <c r="F116" s="186">
        <f>+F117</f>
        <v>3000</v>
      </c>
      <c r="G116" s="202" t="str">
        <f>+G117</f>
        <v>3000</v>
      </c>
      <c r="H116" s="203">
        <f>+H117</f>
        <v>0</v>
      </c>
      <c r="I116" s="204">
        <v>0</v>
      </c>
    </row>
    <row r="117" spans="1:9" s="173" customFormat="1" ht="15" customHeight="1">
      <c r="A117" s="120">
        <v>108</v>
      </c>
      <c r="B117" s="162" t="s">
        <v>52</v>
      </c>
      <c r="C117" s="99" t="s">
        <v>246</v>
      </c>
      <c r="D117" s="120">
        <v>800</v>
      </c>
      <c r="E117" s="127"/>
      <c r="F117" s="174">
        <f aca="true" t="shared" si="9" ref="F117:G119">+F118</f>
        <v>3000</v>
      </c>
      <c r="G117" s="175" t="str">
        <f t="shared" si="9"/>
        <v>3000</v>
      </c>
      <c r="H117" s="205">
        <v>0</v>
      </c>
      <c r="I117" s="177">
        <v>0</v>
      </c>
    </row>
    <row r="118" spans="1:9" s="173" customFormat="1" ht="12" customHeight="1">
      <c r="A118" s="120">
        <v>109</v>
      </c>
      <c r="B118" s="162" t="s">
        <v>69</v>
      </c>
      <c r="C118" s="99" t="s">
        <v>246</v>
      </c>
      <c r="D118" s="120">
        <v>870</v>
      </c>
      <c r="E118" s="127"/>
      <c r="F118" s="174">
        <f t="shared" si="9"/>
        <v>3000</v>
      </c>
      <c r="G118" s="175" t="str">
        <f t="shared" si="9"/>
        <v>3000</v>
      </c>
      <c r="H118" s="205">
        <v>0</v>
      </c>
      <c r="I118" s="206">
        <v>0</v>
      </c>
    </row>
    <row r="119" spans="1:9" s="173" customFormat="1" ht="12" customHeight="1">
      <c r="A119" s="120">
        <v>110</v>
      </c>
      <c r="B119" s="162" t="s">
        <v>11</v>
      </c>
      <c r="C119" s="99" t="s">
        <v>246</v>
      </c>
      <c r="D119" s="120">
        <v>870</v>
      </c>
      <c r="E119" s="127" t="s">
        <v>22</v>
      </c>
      <c r="F119" s="174">
        <f t="shared" si="9"/>
        <v>3000</v>
      </c>
      <c r="G119" s="181" t="str">
        <f t="shared" si="9"/>
        <v>3000</v>
      </c>
      <c r="H119" s="205">
        <f>+H120</f>
        <v>0</v>
      </c>
      <c r="I119" s="177">
        <v>0</v>
      </c>
    </row>
    <row r="120" spans="1:9" s="173" customFormat="1" ht="12" customHeight="1">
      <c r="A120" s="120">
        <v>111</v>
      </c>
      <c r="B120" s="162" t="s">
        <v>14</v>
      </c>
      <c r="C120" s="99" t="s">
        <v>246</v>
      </c>
      <c r="D120" s="120">
        <v>870</v>
      </c>
      <c r="E120" s="127" t="s">
        <v>25</v>
      </c>
      <c r="F120" s="174">
        <v>3000</v>
      </c>
      <c r="G120" s="181" t="s">
        <v>316</v>
      </c>
      <c r="H120" s="205">
        <v>0</v>
      </c>
      <c r="I120" s="177">
        <v>0</v>
      </c>
    </row>
    <row r="121" spans="1:9" s="173" customFormat="1" ht="26.25" customHeight="1">
      <c r="A121" s="120">
        <v>112</v>
      </c>
      <c r="B121" s="168" t="s">
        <v>50</v>
      </c>
      <c r="C121" s="155" t="s">
        <v>244</v>
      </c>
      <c r="D121" s="123"/>
      <c r="E121" s="122"/>
      <c r="F121" s="186">
        <f>+F122+F126+F130</f>
        <v>2373868</v>
      </c>
      <c r="G121" s="202">
        <f>+G122+G126+G130</f>
        <v>2427528.11</v>
      </c>
      <c r="H121" s="203">
        <f>+H122+H126+H130</f>
        <v>2427528.11</v>
      </c>
      <c r="I121" s="204">
        <v>1</v>
      </c>
    </row>
    <row r="122" spans="1:9" s="173" customFormat="1" ht="27" customHeight="1">
      <c r="A122" s="120">
        <v>113</v>
      </c>
      <c r="B122" s="162" t="s">
        <v>48</v>
      </c>
      <c r="C122" s="99" t="s">
        <v>244</v>
      </c>
      <c r="D122" s="120">
        <v>100</v>
      </c>
      <c r="E122" s="127"/>
      <c r="F122" s="178">
        <f>+F123</f>
        <v>1873337</v>
      </c>
      <c r="G122" s="195">
        <f>+G123</f>
        <v>1847367.02</v>
      </c>
      <c r="H122" s="207">
        <f>+H123</f>
        <v>1847367.02</v>
      </c>
      <c r="I122" s="180">
        <v>1</v>
      </c>
    </row>
    <row r="123" spans="1:9" s="173" customFormat="1" ht="18.75" customHeight="1">
      <c r="A123" s="120">
        <v>114</v>
      </c>
      <c r="B123" s="128" t="s">
        <v>64</v>
      </c>
      <c r="C123" s="99" t="s">
        <v>244</v>
      </c>
      <c r="D123" s="120">
        <v>120</v>
      </c>
      <c r="E123" s="127"/>
      <c r="F123" s="174">
        <f aca="true" t="shared" si="10" ref="F123:H124">+F124</f>
        <v>1873337</v>
      </c>
      <c r="G123" s="181">
        <f t="shared" si="10"/>
        <v>1847367.02</v>
      </c>
      <c r="H123" s="205">
        <f t="shared" si="10"/>
        <v>1847367.02</v>
      </c>
      <c r="I123" s="177">
        <v>1</v>
      </c>
    </row>
    <row r="124" spans="1:9" s="173" customFormat="1" ht="14.25" customHeight="1">
      <c r="A124" s="120">
        <v>115</v>
      </c>
      <c r="B124" s="128" t="s">
        <v>11</v>
      </c>
      <c r="C124" s="99" t="s">
        <v>244</v>
      </c>
      <c r="D124" s="120">
        <v>120</v>
      </c>
      <c r="E124" s="127" t="s">
        <v>22</v>
      </c>
      <c r="F124" s="174">
        <f t="shared" si="10"/>
        <v>1873337</v>
      </c>
      <c r="G124" s="181">
        <f t="shared" si="10"/>
        <v>1847367.02</v>
      </c>
      <c r="H124" s="205">
        <f t="shared" si="10"/>
        <v>1847367.02</v>
      </c>
      <c r="I124" s="177">
        <v>1</v>
      </c>
    </row>
    <row r="125" spans="1:9" s="173" customFormat="1" ht="14.25" customHeight="1">
      <c r="A125" s="120">
        <v>116</v>
      </c>
      <c r="B125" s="162" t="s">
        <v>41</v>
      </c>
      <c r="C125" s="99" t="s">
        <v>244</v>
      </c>
      <c r="D125" s="120">
        <v>120</v>
      </c>
      <c r="E125" s="127" t="s">
        <v>24</v>
      </c>
      <c r="F125" s="100">
        <v>1873337</v>
      </c>
      <c r="G125" s="100">
        <v>1847367.02</v>
      </c>
      <c r="H125" s="100">
        <v>1847367.02</v>
      </c>
      <c r="I125" s="177">
        <v>1</v>
      </c>
    </row>
    <row r="126" spans="1:9" s="173" customFormat="1" ht="18" customHeight="1">
      <c r="A126" s="120">
        <v>117</v>
      </c>
      <c r="B126" s="128" t="s">
        <v>51</v>
      </c>
      <c r="C126" s="99" t="s">
        <v>244</v>
      </c>
      <c r="D126" s="120">
        <v>200</v>
      </c>
      <c r="E126" s="127"/>
      <c r="F126" s="174">
        <f>+F127</f>
        <v>496131</v>
      </c>
      <c r="G126" s="175">
        <f>+G127</f>
        <v>574892.56</v>
      </c>
      <c r="H126" s="205">
        <f>+H127</f>
        <v>574892.56</v>
      </c>
      <c r="I126" s="177">
        <v>1</v>
      </c>
    </row>
    <row r="127" spans="1:9" s="173" customFormat="1" ht="12" customHeight="1">
      <c r="A127" s="120">
        <v>118</v>
      </c>
      <c r="B127" s="128" t="s">
        <v>63</v>
      </c>
      <c r="C127" s="99" t="s">
        <v>244</v>
      </c>
      <c r="D127" s="120">
        <v>240</v>
      </c>
      <c r="E127" s="127"/>
      <c r="F127" s="174">
        <f aca="true" t="shared" si="11" ref="F127:H128">+F128</f>
        <v>496131</v>
      </c>
      <c r="G127" s="181">
        <f t="shared" si="11"/>
        <v>574892.56</v>
      </c>
      <c r="H127" s="181">
        <f t="shared" si="11"/>
        <v>574892.56</v>
      </c>
      <c r="I127" s="177">
        <v>1</v>
      </c>
    </row>
    <row r="128" spans="1:9" s="173" customFormat="1" ht="13.5" customHeight="1">
      <c r="A128" s="120">
        <v>119</v>
      </c>
      <c r="B128" s="128" t="s">
        <v>11</v>
      </c>
      <c r="C128" s="99" t="s">
        <v>244</v>
      </c>
      <c r="D128" s="120">
        <v>240</v>
      </c>
      <c r="E128" s="127" t="s">
        <v>22</v>
      </c>
      <c r="F128" s="174">
        <f t="shared" si="11"/>
        <v>496131</v>
      </c>
      <c r="G128" s="181">
        <f t="shared" si="11"/>
        <v>574892.56</v>
      </c>
      <c r="H128" s="181">
        <f t="shared" si="11"/>
        <v>574892.56</v>
      </c>
      <c r="I128" s="177">
        <v>1</v>
      </c>
    </row>
    <row r="129" spans="1:9" s="173" customFormat="1" ht="18" customHeight="1">
      <c r="A129" s="120">
        <v>120</v>
      </c>
      <c r="B129" s="128" t="s">
        <v>41</v>
      </c>
      <c r="C129" s="99" t="s">
        <v>244</v>
      </c>
      <c r="D129" s="120">
        <v>240</v>
      </c>
      <c r="E129" s="127" t="s">
        <v>24</v>
      </c>
      <c r="F129" s="100">
        <v>496131</v>
      </c>
      <c r="G129" s="100">
        <v>574892.56</v>
      </c>
      <c r="H129" s="100">
        <v>574892.56</v>
      </c>
      <c r="I129" s="177">
        <v>1</v>
      </c>
    </row>
    <row r="130" spans="1:9" s="173" customFormat="1" ht="18" customHeight="1">
      <c r="A130" s="120">
        <v>121</v>
      </c>
      <c r="B130" s="128" t="s">
        <v>70</v>
      </c>
      <c r="C130" s="99" t="s">
        <v>244</v>
      </c>
      <c r="D130" s="120">
        <v>800</v>
      </c>
      <c r="E130" s="127"/>
      <c r="F130" s="174">
        <f aca="true" t="shared" si="12" ref="F130:H132">+F131</f>
        <v>4400</v>
      </c>
      <c r="G130" s="175">
        <f t="shared" si="12"/>
        <v>5268.53</v>
      </c>
      <c r="H130" s="175">
        <f t="shared" si="12"/>
        <v>5268.53</v>
      </c>
      <c r="I130" s="177">
        <v>1</v>
      </c>
    </row>
    <row r="131" spans="1:9" s="173" customFormat="1" ht="12.75" customHeight="1">
      <c r="A131" s="120">
        <v>122</v>
      </c>
      <c r="B131" s="128" t="s">
        <v>53</v>
      </c>
      <c r="C131" s="99" t="s">
        <v>244</v>
      </c>
      <c r="D131" s="120">
        <v>850</v>
      </c>
      <c r="E131" s="127"/>
      <c r="F131" s="174">
        <f t="shared" si="12"/>
        <v>4400</v>
      </c>
      <c r="G131" s="175">
        <f t="shared" si="12"/>
        <v>5268.53</v>
      </c>
      <c r="H131" s="176">
        <f t="shared" si="12"/>
        <v>5268.53</v>
      </c>
      <c r="I131" s="177">
        <v>1</v>
      </c>
    </row>
    <row r="132" spans="1:9" s="173" customFormat="1" ht="15" customHeight="1">
      <c r="A132" s="120">
        <v>123</v>
      </c>
      <c r="B132" s="128" t="s">
        <v>11</v>
      </c>
      <c r="C132" s="99" t="s">
        <v>244</v>
      </c>
      <c r="D132" s="120">
        <v>850</v>
      </c>
      <c r="E132" s="127" t="s">
        <v>22</v>
      </c>
      <c r="F132" s="174">
        <f t="shared" si="12"/>
        <v>4400</v>
      </c>
      <c r="G132" s="175">
        <f t="shared" si="12"/>
        <v>5268.53</v>
      </c>
      <c r="H132" s="176">
        <f t="shared" si="12"/>
        <v>5268.53</v>
      </c>
      <c r="I132" s="177">
        <v>1</v>
      </c>
    </row>
    <row r="133" spans="1:9" s="173" customFormat="1" ht="19.5" customHeight="1">
      <c r="A133" s="120">
        <v>124</v>
      </c>
      <c r="B133" s="128" t="s">
        <v>41</v>
      </c>
      <c r="C133" s="99" t="s">
        <v>244</v>
      </c>
      <c r="D133" s="120">
        <v>850</v>
      </c>
      <c r="E133" s="127" t="s">
        <v>24</v>
      </c>
      <c r="F133" s="100">
        <v>4400</v>
      </c>
      <c r="G133" s="100">
        <v>5268.53</v>
      </c>
      <c r="H133" s="100">
        <v>5268.53</v>
      </c>
      <c r="I133" s="177">
        <v>1</v>
      </c>
    </row>
    <row r="134" spans="1:9" s="173" customFormat="1" ht="48">
      <c r="A134" s="120">
        <v>135</v>
      </c>
      <c r="B134" s="164" t="s">
        <v>299</v>
      </c>
      <c r="C134" s="196" t="s">
        <v>300</v>
      </c>
      <c r="D134" s="120"/>
      <c r="E134" s="127"/>
      <c r="F134" s="183">
        <v>188000</v>
      </c>
      <c r="G134" s="183">
        <v>188000</v>
      </c>
      <c r="H134" s="183">
        <v>188000</v>
      </c>
      <c r="I134" s="184">
        <v>1</v>
      </c>
    </row>
    <row r="135" spans="1:9" s="173" customFormat="1" ht="12">
      <c r="A135" s="120">
        <v>136</v>
      </c>
      <c r="B135" s="162" t="s">
        <v>57</v>
      </c>
      <c r="C135" s="196" t="s">
        <v>300</v>
      </c>
      <c r="D135" s="120">
        <v>500</v>
      </c>
      <c r="E135" s="127"/>
      <c r="F135" s="183">
        <v>188000</v>
      </c>
      <c r="G135" s="183">
        <v>188000</v>
      </c>
      <c r="H135" s="183">
        <v>188000</v>
      </c>
      <c r="I135" s="177">
        <v>1</v>
      </c>
    </row>
    <row r="136" spans="1:9" s="173" customFormat="1" ht="12">
      <c r="A136" s="120">
        <v>137</v>
      </c>
      <c r="B136" s="162" t="s">
        <v>20</v>
      </c>
      <c r="C136" s="196" t="s">
        <v>300</v>
      </c>
      <c r="D136" s="120">
        <v>540</v>
      </c>
      <c r="E136" s="127"/>
      <c r="F136" s="183">
        <v>188000</v>
      </c>
      <c r="G136" s="183">
        <v>188000</v>
      </c>
      <c r="H136" s="183">
        <v>188000</v>
      </c>
      <c r="I136" s="177">
        <v>1</v>
      </c>
    </row>
    <row r="137" spans="1:9" s="173" customFormat="1" ht="12">
      <c r="A137" s="120">
        <v>138</v>
      </c>
      <c r="B137" s="162" t="s">
        <v>298</v>
      </c>
      <c r="C137" s="196" t="s">
        <v>300</v>
      </c>
      <c r="D137" s="120">
        <v>540</v>
      </c>
      <c r="E137" s="127" t="s">
        <v>67</v>
      </c>
      <c r="F137" s="183">
        <v>188000</v>
      </c>
      <c r="G137" s="183">
        <v>188000</v>
      </c>
      <c r="H137" s="183">
        <v>188000</v>
      </c>
      <c r="I137" s="177">
        <v>1</v>
      </c>
    </row>
    <row r="138" spans="1:9" s="173" customFormat="1" ht="12">
      <c r="A138" s="120">
        <v>139</v>
      </c>
      <c r="B138" s="162" t="s">
        <v>297</v>
      </c>
      <c r="C138" s="196" t="s">
        <v>300</v>
      </c>
      <c r="D138" s="120">
        <v>540</v>
      </c>
      <c r="E138" s="127" t="s">
        <v>66</v>
      </c>
      <c r="F138" s="183">
        <v>188000</v>
      </c>
      <c r="G138" s="183">
        <v>188000</v>
      </c>
      <c r="H138" s="183">
        <v>188000</v>
      </c>
      <c r="I138" s="177">
        <v>1</v>
      </c>
    </row>
    <row r="139" spans="1:9" s="173" customFormat="1" ht="12">
      <c r="A139" s="120">
        <v>140</v>
      </c>
      <c r="B139" s="124" t="s">
        <v>72</v>
      </c>
      <c r="C139" s="122" t="s">
        <v>317</v>
      </c>
      <c r="D139" s="123"/>
      <c r="E139" s="122"/>
      <c r="F139" s="183">
        <v>584213</v>
      </c>
      <c r="G139" s="209">
        <f aca="true" t="shared" si="13" ref="G139:H144">+G140</f>
        <v>584212.61</v>
      </c>
      <c r="H139" s="209">
        <f t="shared" si="13"/>
        <v>584212.61</v>
      </c>
      <c r="I139" s="190">
        <v>1</v>
      </c>
    </row>
    <row r="140" spans="1:9" s="173" customFormat="1" ht="12">
      <c r="A140" s="120">
        <v>141</v>
      </c>
      <c r="B140" s="162" t="s">
        <v>137</v>
      </c>
      <c r="C140" s="127" t="s">
        <v>242</v>
      </c>
      <c r="D140" s="120"/>
      <c r="E140" s="127"/>
      <c r="F140" s="183">
        <v>584213</v>
      </c>
      <c r="G140" s="208">
        <f t="shared" si="13"/>
        <v>584212.61</v>
      </c>
      <c r="H140" s="208">
        <f t="shared" si="13"/>
        <v>584212.61</v>
      </c>
      <c r="I140" s="177">
        <v>1</v>
      </c>
    </row>
    <row r="141" spans="1:9" s="173" customFormat="1" ht="24" customHeight="1">
      <c r="A141" s="120">
        <v>142</v>
      </c>
      <c r="B141" s="162" t="s">
        <v>47</v>
      </c>
      <c r="C141" s="99" t="s">
        <v>243</v>
      </c>
      <c r="D141" s="120"/>
      <c r="E141" s="127"/>
      <c r="F141" s="183">
        <v>584213</v>
      </c>
      <c r="G141" s="208">
        <f t="shared" si="13"/>
        <v>584212.61</v>
      </c>
      <c r="H141" s="208">
        <f t="shared" si="13"/>
        <v>584212.61</v>
      </c>
      <c r="I141" s="184">
        <v>1</v>
      </c>
    </row>
    <row r="142" spans="1:9" s="173" customFormat="1" ht="24">
      <c r="A142" s="120">
        <v>143</v>
      </c>
      <c r="B142" s="162" t="s">
        <v>48</v>
      </c>
      <c r="C142" s="99" t="s">
        <v>243</v>
      </c>
      <c r="D142" s="120">
        <v>100</v>
      </c>
      <c r="E142" s="127"/>
      <c r="F142" s="183">
        <v>584213</v>
      </c>
      <c r="G142" s="208">
        <f t="shared" si="13"/>
        <v>584212.61</v>
      </c>
      <c r="H142" s="208">
        <f t="shared" si="13"/>
        <v>584212.61</v>
      </c>
      <c r="I142" s="184">
        <v>1</v>
      </c>
    </row>
    <row r="143" spans="1:9" s="173" customFormat="1" ht="12">
      <c r="A143" s="120">
        <v>144</v>
      </c>
      <c r="B143" s="128" t="s">
        <v>64</v>
      </c>
      <c r="C143" s="99" t="s">
        <v>243</v>
      </c>
      <c r="D143" s="120">
        <v>120</v>
      </c>
      <c r="E143" s="127"/>
      <c r="F143" s="183">
        <v>584213</v>
      </c>
      <c r="G143" s="208">
        <f t="shared" si="13"/>
        <v>584212.61</v>
      </c>
      <c r="H143" s="208">
        <f t="shared" si="13"/>
        <v>584212.61</v>
      </c>
      <c r="I143" s="177">
        <v>1</v>
      </c>
    </row>
    <row r="144" spans="1:9" s="173" customFormat="1" ht="12">
      <c r="A144" s="120">
        <v>145</v>
      </c>
      <c r="B144" s="128" t="s">
        <v>11</v>
      </c>
      <c r="C144" s="99" t="s">
        <v>243</v>
      </c>
      <c r="D144" s="120">
        <v>120</v>
      </c>
      <c r="E144" s="127" t="s">
        <v>22</v>
      </c>
      <c r="F144" s="183">
        <v>584213</v>
      </c>
      <c r="G144" s="208">
        <f t="shared" si="13"/>
        <v>584212.61</v>
      </c>
      <c r="H144" s="208">
        <f t="shared" si="13"/>
        <v>584212.61</v>
      </c>
      <c r="I144" s="177">
        <v>1</v>
      </c>
    </row>
    <row r="145" spans="1:9" s="173" customFormat="1" ht="12">
      <c r="A145" s="120">
        <v>146</v>
      </c>
      <c r="B145" s="162" t="s">
        <v>40</v>
      </c>
      <c r="C145" s="99" t="s">
        <v>243</v>
      </c>
      <c r="D145" s="120">
        <v>120</v>
      </c>
      <c r="E145" s="127" t="s">
        <v>23</v>
      </c>
      <c r="F145" s="183">
        <v>584213</v>
      </c>
      <c r="G145" s="208">
        <v>584212.61</v>
      </c>
      <c r="H145" s="208">
        <v>584212.61</v>
      </c>
      <c r="I145" s="184">
        <v>1</v>
      </c>
    </row>
    <row r="146" spans="1:9" s="173" customFormat="1" ht="12">
      <c r="A146" s="277" t="s">
        <v>213</v>
      </c>
      <c r="B146" s="277"/>
      <c r="C146" s="136"/>
      <c r="D146" s="123"/>
      <c r="E146" s="122"/>
      <c r="F146" s="210">
        <f>F139+F100+F10</f>
        <v>7761694</v>
      </c>
      <c r="G146" s="183">
        <f>G139+G100+G10</f>
        <v>9898070.3</v>
      </c>
      <c r="H146" s="183">
        <f>H139+H100+H10</f>
        <v>9847541.469999999</v>
      </c>
      <c r="I146" s="211">
        <v>0.9949</v>
      </c>
    </row>
  </sheetData>
  <sheetProtection/>
  <mergeCells count="12">
    <mergeCell ref="B2:D2"/>
    <mergeCell ref="I7:I8"/>
    <mergeCell ref="G7:G8"/>
    <mergeCell ref="B7:B8"/>
    <mergeCell ref="C7:C8"/>
    <mergeCell ref="H7:H8"/>
    <mergeCell ref="A146:B146"/>
    <mergeCell ref="D7:D8"/>
    <mergeCell ref="E7:E8"/>
    <mergeCell ref="F7:F8"/>
    <mergeCell ref="A7:A8"/>
    <mergeCell ref="A5:F5"/>
  </mergeCells>
  <printOptions/>
  <pageMargins left="0.7086614173228347" right="0.31496062992125984" top="0.35433070866141736" bottom="0.15748031496062992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selection activeCell="N8" sqref="N8"/>
    </sheetView>
  </sheetViews>
  <sheetFormatPr defaultColWidth="9.140625" defaultRowHeight="12.75"/>
  <cols>
    <col min="1" max="1" width="6.28125" style="0" customWidth="1"/>
    <col min="2" max="2" width="71.57421875" style="0" customWidth="1"/>
    <col min="3" max="3" width="10.7109375" style="0" customWidth="1"/>
    <col min="4" max="4" width="11.140625" style="0" customWidth="1"/>
    <col min="5" max="5" width="8.7109375" style="0" customWidth="1"/>
    <col min="6" max="6" width="13.140625" style="0" customWidth="1"/>
    <col min="7" max="7" width="12.140625" style="0" customWidth="1"/>
    <col min="8" max="8" width="12.00390625" style="0" customWidth="1"/>
    <col min="9" max="9" width="13.8515625" style="0" customWidth="1"/>
  </cols>
  <sheetData>
    <row r="1" spans="1:5" ht="15.75">
      <c r="A1" s="50"/>
      <c r="B1" s="49" t="s">
        <v>148</v>
      </c>
      <c r="C1" s="282" t="s">
        <v>175</v>
      </c>
      <c r="D1" s="282"/>
      <c r="E1" s="282"/>
    </row>
    <row r="2" spans="1:5" ht="12.75">
      <c r="A2" s="51"/>
      <c r="B2" s="52"/>
      <c r="C2" s="5" t="s">
        <v>267</v>
      </c>
      <c r="D2" s="5"/>
      <c r="E2" s="5"/>
    </row>
    <row r="3" spans="1:6" ht="12.75">
      <c r="A3" s="51"/>
      <c r="B3" s="52"/>
      <c r="C3" s="247" t="s">
        <v>409</v>
      </c>
      <c r="D3" s="247"/>
      <c r="E3" s="247"/>
      <c r="F3" s="247"/>
    </row>
    <row r="4" spans="1:5" ht="12.75">
      <c r="A4" s="51"/>
      <c r="B4" s="52"/>
      <c r="C4" s="294"/>
      <c r="D4" s="294"/>
      <c r="E4" s="294"/>
    </row>
    <row r="5" spans="1:9" ht="42.75" customHeight="1">
      <c r="A5" s="289" t="s">
        <v>416</v>
      </c>
      <c r="B5" s="289"/>
      <c r="C5" s="289"/>
      <c r="D5" s="289"/>
      <c r="E5" s="289"/>
      <c r="F5" s="289"/>
      <c r="G5" s="289"/>
      <c r="H5" s="289"/>
      <c r="I5" s="289"/>
    </row>
    <row r="6" spans="1:5" ht="12.75" customHeight="1">
      <c r="A6" s="293" t="s">
        <v>174</v>
      </c>
      <c r="B6" s="293"/>
      <c r="C6" s="293"/>
      <c r="D6" s="293"/>
      <c r="E6" s="293"/>
    </row>
    <row r="7" spans="1:9" ht="12.75" customHeight="1">
      <c r="A7" s="259" t="s">
        <v>9</v>
      </c>
      <c r="B7" s="260" t="s">
        <v>39</v>
      </c>
      <c r="C7" s="287" t="s">
        <v>136</v>
      </c>
      <c r="D7" s="287" t="s">
        <v>60</v>
      </c>
      <c r="E7" s="287" t="s">
        <v>61</v>
      </c>
      <c r="F7" s="283" t="s">
        <v>161</v>
      </c>
      <c r="G7" s="290" t="s">
        <v>162</v>
      </c>
      <c r="H7" s="283" t="s">
        <v>155</v>
      </c>
      <c r="I7" s="290" t="s">
        <v>163</v>
      </c>
    </row>
    <row r="8" spans="1:9" ht="110.25" customHeight="1">
      <c r="A8" s="259"/>
      <c r="B8" s="286"/>
      <c r="C8" s="288"/>
      <c r="D8" s="287"/>
      <c r="E8" s="287"/>
      <c r="F8" s="284"/>
      <c r="G8" s="291"/>
      <c r="H8" s="284"/>
      <c r="I8" s="291"/>
    </row>
    <row r="9" spans="1:9" ht="12.75" customHeight="1">
      <c r="A9" s="259"/>
      <c r="B9" s="286"/>
      <c r="C9" s="288"/>
      <c r="D9" s="287"/>
      <c r="E9" s="287"/>
      <c r="F9" s="285"/>
      <c r="G9" s="292"/>
      <c r="H9" s="285"/>
      <c r="I9" s="292"/>
    </row>
    <row r="10" spans="1:9" ht="12.75">
      <c r="A10" s="8"/>
      <c r="B10" s="8">
        <v>1</v>
      </c>
      <c r="C10" s="8">
        <v>3</v>
      </c>
      <c r="D10" s="8">
        <v>4</v>
      </c>
      <c r="E10" s="8">
        <v>5</v>
      </c>
      <c r="F10" s="8">
        <v>6</v>
      </c>
      <c r="G10" s="77">
        <v>7</v>
      </c>
      <c r="H10" s="77">
        <v>8</v>
      </c>
      <c r="I10" s="77">
        <v>9</v>
      </c>
    </row>
    <row r="11" spans="1:9" s="214" customFormat="1" ht="12">
      <c r="A11" s="212">
        <v>1</v>
      </c>
      <c r="B11" s="240" t="s">
        <v>268</v>
      </c>
      <c r="C11" s="213"/>
      <c r="D11" s="213"/>
      <c r="E11" s="213"/>
      <c r="F11" s="144">
        <f>F139</f>
        <v>7761694</v>
      </c>
      <c r="G11" s="144">
        <f>G12+G55+G64+G80+G102+G118+G125+G132</f>
        <v>9898070.3</v>
      </c>
      <c r="H11" s="144">
        <f>H12+H55+H64+H80+H102+H118+H125+H132</f>
        <v>9847541.469999999</v>
      </c>
      <c r="I11" s="144">
        <f>H11/G11*100</f>
        <v>99.48950827314287</v>
      </c>
    </row>
    <row r="12" spans="1:9" s="216" customFormat="1" ht="12.75" customHeight="1">
      <c r="A12" s="215">
        <v>2</v>
      </c>
      <c r="B12" s="217" t="s">
        <v>11</v>
      </c>
      <c r="C12" s="127" t="s">
        <v>22</v>
      </c>
      <c r="D12" s="127"/>
      <c r="E12" s="127"/>
      <c r="F12" s="141">
        <f>+F13+F19+F29+F35</f>
        <v>3209504</v>
      </c>
      <c r="G12" s="141">
        <f>+G13+G19+G29+G35</f>
        <v>3267087.8299999996</v>
      </c>
      <c r="H12" s="141">
        <f>+H13+H19+H29+H35</f>
        <v>3261310.8299999996</v>
      </c>
      <c r="I12" s="142">
        <f aca="true" t="shared" si="0" ref="I12:I83">H12/G12*100</f>
        <v>99.82317585872799</v>
      </c>
    </row>
    <row r="13" spans="1:9" s="216" customFormat="1" ht="27.75" customHeight="1">
      <c r="A13" s="215">
        <v>3</v>
      </c>
      <c r="B13" s="217" t="s">
        <v>12</v>
      </c>
      <c r="C13" s="127" t="s">
        <v>23</v>
      </c>
      <c r="D13" s="127"/>
      <c r="E13" s="127"/>
      <c r="F13" s="141">
        <f aca="true" t="shared" si="1" ref="F13:H14">F14</f>
        <v>584213</v>
      </c>
      <c r="G13" s="141">
        <f t="shared" si="1"/>
        <v>584212.61</v>
      </c>
      <c r="H13" s="141">
        <f t="shared" si="1"/>
        <v>584212.61</v>
      </c>
      <c r="I13" s="142">
        <f t="shared" si="0"/>
        <v>100</v>
      </c>
    </row>
    <row r="14" spans="1:9" s="216" customFormat="1" ht="22.5" customHeight="1">
      <c r="A14" s="215">
        <v>4</v>
      </c>
      <c r="B14" s="217" t="s">
        <v>46</v>
      </c>
      <c r="C14" s="127" t="s">
        <v>23</v>
      </c>
      <c r="D14" s="127">
        <v>9100000000</v>
      </c>
      <c r="E14" s="127"/>
      <c r="F14" s="141">
        <f t="shared" si="1"/>
        <v>584213</v>
      </c>
      <c r="G14" s="141">
        <f t="shared" si="1"/>
        <v>584212.61</v>
      </c>
      <c r="H14" s="141">
        <f t="shared" si="1"/>
        <v>584212.61</v>
      </c>
      <c r="I14" s="142">
        <f t="shared" si="0"/>
        <v>100</v>
      </c>
    </row>
    <row r="15" spans="1:9" s="216" customFormat="1" ht="11.25" customHeight="1">
      <c r="A15" s="215">
        <v>5</v>
      </c>
      <c r="B15" s="217" t="s">
        <v>137</v>
      </c>
      <c r="C15" s="127" t="s">
        <v>23</v>
      </c>
      <c r="D15" s="127">
        <v>9110000000</v>
      </c>
      <c r="E15" s="127"/>
      <c r="F15" s="141">
        <f>F17</f>
        <v>584213</v>
      </c>
      <c r="G15" s="141">
        <f>G17</f>
        <v>584212.61</v>
      </c>
      <c r="H15" s="141">
        <f>H17</f>
        <v>584212.61</v>
      </c>
      <c r="I15" s="142">
        <f t="shared" si="0"/>
        <v>100</v>
      </c>
    </row>
    <row r="16" spans="1:9" s="216" customFormat="1" ht="41.25" customHeight="1">
      <c r="A16" s="215">
        <v>6</v>
      </c>
      <c r="B16" s="217" t="s">
        <v>47</v>
      </c>
      <c r="C16" s="127" t="s">
        <v>23</v>
      </c>
      <c r="D16" s="127">
        <v>9110080210</v>
      </c>
      <c r="E16" s="127"/>
      <c r="F16" s="141">
        <f aca="true" t="shared" si="2" ref="F16:H17">F17</f>
        <v>584213</v>
      </c>
      <c r="G16" s="141">
        <f t="shared" si="2"/>
        <v>584212.61</v>
      </c>
      <c r="H16" s="141">
        <f t="shared" si="2"/>
        <v>584212.61</v>
      </c>
      <c r="I16" s="142">
        <f t="shared" si="0"/>
        <v>100</v>
      </c>
    </row>
    <row r="17" spans="1:9" s="216" customFormat="1" ht="15" customHeight="1">
      <c r="A17" s="215">
        <v>7</v>
      </c>
      <c r="B17" s="129" t="s">
        <v>138</v>
      </c>
      <c r="C17" s="127" t="s">
        <v>23</v>
      </c>
      <c r="D17" s="127">
        <v>9110080210</v>
      </c>
      <c r="E17" s="127">
        <v>100</v>
      </c>
      <c r="F17" s="141">
        <f t="shared" si="2"/>
        <v>584213</v>
      </c>
      <c r="G17" s="141">
        <f t="shared" si="2"/>
        <v>584212.61</v>
      </c>
      <c r="H17" s="141">
        <f t="shared" si="2"/>
        <v>584212.61</v>
      </c>
      <c r="I17" s="142">
        <f t="shared" si="0"/>
        <v>100</v>
      </c>
    </row>
    <row r="18" spans="1:9" s="216" customFormat="1" ht="13.5" customHeight="1">
      <c r="A18" s="215">
        <v>8</v>
      </c>
      <c r="B18" s="129" t="s">
        <v>139</v>
      </c>
      <c r="C18" s="127" t="s">
        <v>23</v>
      </c>
      <c r="D18" s="127">
        <v>9110080210</v>
      </c>
      <c r="E18" s="127">
        <v>120</v>
      </c>
      <c r="F18" s="141">
        <v>584213</v>
      </c>
      <c r="G18" s="141">
        <v>584212.61</v>
      </c>
      <c r="H18" s="141">
        <v>584212.61</v>
      </c>
      <c r="I18" s="142">
        <f t="shared" si="0"/>
        <v>100</v>
      </c>
    </row>
    <row r="19" spans="1:9" s="220" customFormat="1" ht="27" customHeight="1">
      <c r="A19" s="218">
        <v>9</v>
      </c>
      <c r="B19" s="217" t="s">
        <v>13</v>
      </c>
      <c r="C19" s="219" t="s">
        <v>24</v>
      </c>
      <c r="D19" s="219"/>
      <c r="E19" s="219"/>
      <c r="F19" s="141">
        <f aca="true" t="shared" si="3" ref="F19:H20">F20</f>
        <v>2373868</v>
      </c>
      <c r="G19" s="141">
        <f t="shared" si="3"/>
        <v>2427528.11</v>
      </c>
      <c r="H19" s="141">
        <f t="shared" si="3"/>
        <v>2427528.11</v>
      </c>
      <c r="I19" s="156">
        <f t="shared" si="0"/>
        <v>100</v>
      </c>
    </row>
    <row r="20" spans="1:9" s="216" customFormat="1" ht="15" customHeight="1">
      <c r="A20" s="215">
        <v>10</v>
      </c>
      <c r="B20" s="217" t="s">
        <v>55</v>
      </c>
      <c r="C20" s="127" t="s">
        <v>24</v>
      </c>
      <c r="D20" s="127">
        <v>8100000000</v>
      </c>
      <c r="E20" s="127"/>
      <c r="F20" s="141">
        <f t="shared" si="3"/>
        <v>2373868</v>
      </c>
      <c r="G20" s="141">
        <f t="shared" si="3"/>
        <v>2427528.11</v>
      </c>
      <c r="H20" s="141">
        <f t="shared" si="3"/>
        <v>2427528.11</v>
      </c>
      <c r="I20" s="142">
        <f t="shared" si="0"/>
        <v>100</v>
      </c>
    </row>
    <row r="21" spans="1:9" s="216" customFormat="1" ht="15" customHeight="1">
      <c r="A21" s="215">
        <v>11</v>
      </c>
      <c r="B21" s="217" t="s">
        <v>269</v>
      </c>
      <c r="C21" s="127" t="s">
        <v>24</v>
      </c>
      <c r="D21" s="127">
        <v>8110000000</v>
      </c>
      <c r="E21" s="127"/>
      <c r="F21" s="141">
        <f>F23+F25+F27</f>
        <v>2373868</v>
      </c>
      <c r="G21" s="141">
        <f>G23+G25+G27</f>
        <v>2427528.11</v>
      </c>
      <c r="H21" s="141">
        <f>H23+H25+H27</f>
        <v>2427528.11</v>
      </c>
      <c r="I21" s="142">
        <f t="shared" si="0"/>
        <v>100</v>
      </c>
    </row>
    <row r="22" spans="1:9" s="216" customFormat="1" ht="28.5" customHeight="1">
      <c r="A22" s="215">
        <v>12</v>
      </c>
      <c r="B22" s="217" t="s">
        <v>50</v>
      </c>
      <c r="C22" s="127" t="s">
        <v>24</v>
      </c>
      <c r="D22" s="127">
        <v>8110080210</v>
      </c>
      <c r="E22" s="127"/>
      <c r="F22" s="141">
        <f>F23+F25+F27</f>
        <v>2373868</v>
      </c>
      <c r="G22" s="141">
        <f>G23+G25+G27</f>
        <v>2427528.11</v>
      </c>
      <c r="H22" s="141">
        <f>H23+H25+H27</f>
        <v>2427528.11</v>
      </c>
      <c r="I22" s="142">
        <f t="shared" si="0"/>
        <v>100</v>
      </c>
    </row>
    <row r="23" spans="1:9" s="216" customFormat="1" ht="24.75" customHeight="1">
      <c r="A23" s="215">
        <v>13</v>
      </c>
      <c r="B23" s="129" t="s">
        <v>138</v>
      </c>
      <c r="C23" s="127" t="s">
        <v>24</v>
      </c>
      <c r="D23" s="127">
        <v>8110080210</v>
      </c>
      <c r="E23" s="127">
        <v>100</v>
      </c>
      <c r="F23" s="141">
        <f>F24</f>
        <v>1873337</v>
      </c>
      <c r="G23" s="141">
        <f>G24</f>
        <v>1847367.02</v>
      </c>
      <c r="H23" s="141">
        <f>H24</f>
        <v>1847367.02</v>
      </c>
      <c r="I23" s="142">
        <f t="shared" si="0"/>
        <v>100</v>
      </c>
    </row>
    <row r="24" spans="1:9" s="216" customFormat="1" ht="15" customHeight="1">
      <c r="A24" s="215">
        <v>14</v>
      </c>
      <c r="B24" s="129" t="s">
        <v>49</v>
      </c>
      <c r="C24" s="127" t="s">
        <v>24</v>
      </c>
      <c r="D24" s="127">
        <v>8110080210</v>
      </c>
      <c r="E24" s="127">
        <v>120</v>
      </c>
      <c r="F24" s="141">
        <v>1873337</v>
      </c>
      <c r="G24" s="141">
        <v>1847367.02</v>
      </c>
      <c r="H24" s="141">
        <v>1847367.02</v>
      </c>
      <c r="I24" s="142">
        <f t="shared" si="0"/>
        <v>100</v>
      </c>
    </row>
    <row r="25" spans="1:9" s="216" customFormat="1" ht="18.75" customHeight="1">
      <c r="A25" s="215">
        <v>15</v>
      </c>
      <c r="B25" s="129" t="s">
        <v>140</v>
      </c>
      <c r="C25" s="127" t="s">
        <v>24</v>
      </c>
      <c r="D25" s="127">
        <v>8110080210</v>
      </c>
      <c r="E25" s="127">
        <v>200</v>
      </c>
      <c r="F25" s="141">
        <f>F26</f>
        <v>496131</v>
      </c>
      <c r="G25" s="141">
        <f>G26</f>
        <v>574892.56</v>
      </c>
      <c r="H25" s="141">
        <f>H26</f>
        <v>574892.56</v>
      </c>
      <c r="I25" s="142">
        <f t="shared" si="0"/>
        <v>100</v>
      </c>
    </row>
    <row r="26" spans="1:9" s="216" customFormat="1" ht="12" customHeight="1">
      <c r="A26" s="215">
        <v>16</v>
      </c>
      <c r="B26" s="129" t="s">
        <v>141</v>
      </c>
      <c r="C26" s="127" t="s">
        <v>24</v>
      </c>
      <c r="D26" s="127">
        <v>8110080210</v>
      </c>
      <c r="E26" s="127">
        <v>240</v>
      </c>
      <c r="F26" s="100">
        <v>496131</v>
      </c>
      <c r="G26" s="100">
        <v>574892.56</v>
      </c>
      <c r="H26" s="100">
        <v>574892.56</v>
      </c>
      <c r="I26" s="142">
        <f t="shared" si="0"/>
        <v>100</v>
      </c>
    </row>
    <row r="27" spans="1:9" s="216" customFormat="1" ht="12.75" customHeight="1">
      <c r="A27" s="215">
        <v>17</v>
      </c>
      <c r="B27" s="129" t="s">
        <v>52</v>
      </c>
      <c r="C27" s="127" t="s">
        <v>24</v>
      </c>
      <c r="D27" s="127">
        <v>8110080210</v>
      </c>
      <c r="E27" s="127">
        <v>800</v>
      </c>
      <c r="F27" s="141">
        <f>F28</f>
        <v>4400</v>
      </c>
      <c r="G27" s="141">
        <f>G28</f>
        <v>5268.53</v>
      </c>
      <c r="H27" s="141">
        <f>H28</f>
        <v>5268.53</v>
      </c>
      <c r="I27" s="142">
        <f t="shared" si="0"/>
        <v>100</v>
      </c>
    </row>
    <row r="28" spans="1:9" s="216" customFormat="1" ht="12.75" customHeight="1">
      <c r="A28" s="215">
        <v>18</v>
      </c>
      <c r="B28" s="129" t="s">
        <v>53</v>
      </c>
      <c r="C28" s="127" t="s">
        <v>24</v>
      </c>
      <c r="D28" s="127">
        <v>8110080210</v>
      </c>
      <c r="E28" s="127">
        <v>850</v>
      </c>
      <c r="F28" s="100">
        <v>4400</v>
      </c>
      <c r="G28" s="100">
        <v>5268.53</v>
      </c>
      <c r="H28" s="100">
        <v>5268.53</v>
      </c>
      <c r="I28" s="142">
        <f t="shared" si="0"/>
        <v>100</v>
      </c>
    </row>
    <row r="29" spans="1:9" s="216" customFormat="1" ht="13.5" customHeight="1">
      <c r="A29" s="215">
        <v>19</v>
      </c>
      <c r="B29" s="129" t="s">
        <v>14</v>
      </c>
      <c r="C29" s="127" t="s">
        <v>25</v>
      </c>
      <c r="D29" s="127"/>
      <c r="E29" s="127"/>
      <c r="F29" s="141">
        <f>F30</f>
        <v>3000</v>
      </c>
      <c r="G29" s="141">
        <f aca="true" t="shared" si="4" ref="G29:H33">G30</f>
        <v>3000</v>
      </c>
      <c r="H29" s="143">
        <f t="shared" si="4"/>
        <v>0</v>
      </c>
      <c r="I29" s="142"/>
    </row>
    <row r="30" spans="1:9" s="216" customFormat="1" ht="15" customHeight="1">
      <c r="A30" s="215">
        <v>20</v>
      </c>
      <c r="B30" s="129" t="s">
        <v>68</v>
      </c>
      <c r="C30" s="127" t="s">
        <v>25</v>
      </c>
      <c r="D30" s="127">
        <v>8100000000</v>
      </c>
      <c r="E30" s="127"/>
      <c r="F30" s="141">
        <f>F31</f>
        <v>3000</v>
      </c>
      <c r="G30" s="141">
        <f t="shared" si="4"/>
        <v>3000</v>
      </c>
      <c r="H30" s="141">
        <f t="shared" si="4"/>
        <v>0</v>
      </c>
      <c r="I30" s="142"/>
    </row>
    <row r="31" spans="1:9" s="216" customFormat="1" ht="15.75" customHeight="1">
      <c r="A31" s="215">
        <v>21</v>
      </c>
      <c r="B31" s="221" t="s">
        <v>410</v>
      </c>
      <c r="C31" s="127" t="s">
        <v>25</v>
      </c>
      <c r="D31" s="127">
        <v>8110000000</v>
      </c>
      <c r="E31" s="127"/>
      <c r="F31" s="141">
        <f>F32</f>
        <v>3000</v>
      </c>
      <c r="G31" s="141">
        <f t="shared" si="4"/>
        <v>3000</v>
      </c>
      <c r="H31" s="141">
        <f t="shared" si="4"/>
        <v>0</v>
      </c>
      <c r="I31" s="142"/>
    </row>
    <row r="32" spans="1:9" s="216" customFormat="1" ht="12.75" customHeight="1">
      <c r="A32" s="215">
        <v>22</v>
      </c>
      <c r="B32" s="221" t="s">
        <v>142</v>
      </c>
      <c r="C32" s="127" t="s">
        <v>25</v>
      </c>
      <c r="D32" s="127">
        <v>8110080050</v>
      </c>
      <c r="E32" s="127"/>
      <c r="F32" s="141">
        <f>F33</f>
        <v>3000</v>
      </c>
      <c r="G32" s="141">
        <f t="shared" si="4"/>
        <v>3000</v>
      </c>
      <c r="H32" s="141">
        <f t="shared" si="4"/>
        <v>0</v>
      </c>
      <c r="I32" s="142"/>
    </row>
    <row r="33" spans="1:9" s="216" customFormat="1" ht="13.5" customHeight="1">
      <c r="A33" s="215">
        <v>23</v>
      </c>
      <c r="B33" s="129" t="s">
        <v>52</v>
      </c>
      <c r="C33" s="127" t="s">
        <v>25</v>
      </c>
      <c r="D33" s="127">
        <v>8110080050</v>
      </c>
      <c r="E33" s="127">
        <v>800</v>
      </c>
      <c r="F33" s="141">
        <f>F34</f>
        <v>3000</v>
      </c>
      <c r="G33" s="141">
        <f t="shared" si="4"/>
        <v>3000</v>
      </c>
      <c r="H33" s="141">
        <f t="shared" si="4"/>
        <v>0</v>
      </c>
      <c r="I33" s="142"/>
    </row>
    <row r="34" spans="1:9" s="216" customFormat="1" ht="16.5" customHeight="1">
      <c r="A34" s="215">
        <v>24</v>
      </c>
      <c r="B34" s="217" t="s">
        <v>54</v>
      </c>
      <c r="C34" s="127" t="s">
        <v>25</v>
      </c>
      <c r="D34" s="127">
        <v>8110080050</v>
      </c>
      <c r="E34" s="127">
        <v>870</v>
      </c>
      <c r="F34" s="141">
        <v>3000</v>
      </c>
      <c r="G34" s="141">
        <v>3000</v>
      </c>
      <c r="H34" s="141">
        <v>0</v>
      </c>
      <c r="I34" s="142"/>
    </row>
    <row r="35" spans="1:9" s="216" customFormat="1" ht="17.25" customHeight="1">
      <c r="A35" s="215">
        <v>25</v>
      </c>
      <c r="B35" s="221" t="s">
        <v>21</v>
      </c>
      <c r="C35" s="127" t="s">
        <v>26</v>
      </c>
      <c r="D35" s="127"/>
      <c r="E35" s="127"/>
      <c r="F35" s="141">
        <f>+F36</f>
        <v>248423</v>
      </c>
      <c r="G35" s="141">
        <f>G36</f>
        <v>252347.11</v>
      </c>
      <c r="H35" s="141">
        <f>+H36+H50</f>
        <v>249570.11</v>
      </c>
      <c r="I35" s="142">
        <f t="shared" si="0"/>
        <v>98.89953168078684</v>
      </c>
    </row>
    <row r="36" spans="1:9" s="216" customFormat="1" ht="25.5" customHeight="1">
      <c r="A36" s="215">
        <v>26</v>
      </c>
      <c r="B36" s="129" t="s">
        <v>319</v>
      </c>
      <c r="C36" s="127" t="s">
        <v>26</v>
      </c>
      <c r="D36" s="127">
        <v>100000000</v>
      </c>
      <c r="E36" s="127"/>
      <c r="F36" s="141">
        <f>F37</f>
        <v>248423</v>
      </c>
      <c r="G36" s="141">
        <f>G37</f>
        <v>252347.11</v>
      </c>
      <c r="H36" s="141">
        <f>H37</f>
        <v>249570.11</v>
      </c>
      <c r="I36" s="142">
        <f t="shared" si="0"/>
        <v>98.89953168078684</v>
      </c>
    </row>
    <row r="37" spans="1:9" s="216" customFormat="1" ht="18.75" customHeight="1">
      <c r="A37" s="215">
        <v>27</v>
      </c>
      <c r="B37" s="129" t="s">
        <v>320</v>
      </c>
      <c r="C37" s="127" t="s">
        <v>26</v>
      </c>
      <c r="D37" s="127">
        <v>110000000</v>
      </c>
      <c r="E37" s="127"/>
      <c r="F37" s="141">
        <f>F41+F44+F47+F50</f>
        <v>248423</v>
      </c>
      <c r="G37" s="141">
        <f>G38+G41+G44+G47+G50</f>
        <v>252347.11</v>
      </c>
      <c r="H37" s="141">
        <f>H38+H41+H44+H47</f>
        <v>249570.11</v>
      </c>
      <c r="I37" s="142">
        <f t="shared" si="0"/>
        <v>98.89953168078684</v>
      </c>
    </row>
    <row r="38" spans="1:9" s="216" customFormat="1" ht="60" customHeight="1">
      <c r="A38" s="215">
        <v>28</v>
      </c>
      <c r="B38" s="222" t="s">
        <v>324</v>
      </c>
      <c r="C38" s="127" t="s">
        <v>26</v>
      </c>
      <c r="D38" s="127">
        <v>110010210</v>
      </c>
      <c r="E38" s="127"/>
      <c r="F38" s="141">
        <f aca="true" t="shared" si="5" ref="F38:H39">F39</f>
        <v>0</v>
      </c>
      <c r="G38" s="141">
        <f t="shared" si="5"/>
        <v>29398</v>
      </c>
      <c r="H38" s="141">
        <f t="shared" si="5"/>
        <v>29398</v>
      </c>
      <c r="I38" s="142">
        <f t="shared" si="0"/>
        <v>100</v>
      </c>
    </row>
    <row r="39" spans="1:9" s="216" customFormat="1" ht="41.25" customHeight="1">
      <c r="A39" s="215">
        <v>29</v>
      </c>
      <c r="B39" s="221" t="s">
        <v>145</v>
      </c>
      <c r="C39" s="127" t="s">
        <v>26</v>
      </c>
      <c r="D39" s="127">
        <v>110010210</v>
      </c>
      <c r="E39" s="127">
        <v>100</v>
      </c>
      <c r="F39" s="141">
        <f t="shared" si="5"/>
        <v>0</v>
      </c>
      <c r="G39" s="141">
        <f t="shared" si="5"/>
        <v>29398</v>
      </c>
      <c r="H39" s="141">
        <f t="shared" si="5"/>
        <v>29398</v>
      </c>
      <c r="I39" s="142">
        <f t="shared" si="0"/>
        <v>100</v>
      </c>
    </row>
    <row r="40" spans="1:9" s="216" customFormat="1" ht="12" customHeight="1">
      <c r="A40" s="215">
        <v>30</v>
      </c>
      <c r="B40" s="129" t="s">
        <v>49</v>
      </c>
      <c r="C40" s="127" t="s">
        <v>26</v>
      </c>
      <c r="D40" s="127">
        <v>110010210</v>
      </c>
      <c r="E40" s="127">
        <v>120</v>
      </c>
      <c r="F40" s="141">
        <v>0</v>
      </c>
      <c r="G40" s="141">
        <v>29398</v>
      </c>
      <c r="H40" s="141">
        <v>29398</v>
      </c>
      <c r="I40" s="142">
        <f t="shared" si="0"/>
        <v>100</v>
      </c>
    </row>
    <row r="41" spans="1:9" s="216" customFormat="1" ht="16.5" customHeight="1">
      <c r="A41" s="215">
        <v>31</v>
      </c>
      <c r="B41" s="129" t="s">
        <v>276</v>
      </c>
      <c r="C41" s="127" t="s">
        <v>26</v>
      </c>
      <c r="D41" s="99" t="s">
        <v>277</v>
      </c>
      <c r="E41" s="127"/>
      <c r="F41" s="100">
        <v>13020</v>
      </c>
      <c r="G41" s="100">
        <v>656.73</v>
      </c>
      <c r="H41" s="100">
        <v>656.73</v>
      </c>
      <c r="I41" s="142">
        <f t="shared" si="0"/>
        <v>100</v>
      </c>
    </row>
    <row r="42" spans="1:9" s="216" customFormat="1" ht="34.5" customHeight="1">
      <c r="A42" s="215">
        <v>32</v>
      </c>
      <c r="B42" s="221" t="s">
        <v>145</v>
      </c>
      <c r="C42" s="127" t="s">
        <v>26</v>
      </c>
      <c r="D42" s="99" t="s">
        <v>277</v>
      </c>
      <c r="E42" s="127" t="s">
        <v>87</v>
      </c>
      <c r="F42" s="100">
        <v>13020</v>
      </c>
      <c r="G42" s="100">
        <v>656.73</v>
      </c>
      <c r="H42" s="100">
        <v>656.73</v>
      </c>
      <c r="I42" s="142">
        <f t="shared" si="0"/>
        <v>100</v>
      </c>
    </row>
    <row r="43" spans="1:9" s="216" customFormat="1" ht="12" customHeight="1">
      <c r="A43" s="215">
        <v>33</v>
      </c>
      <c r="B43" s="129" t="s">
        <v>49</v>
      </c>
      <c r="C43" s="127" t="s">
        <v>26</v>
      </c>
      <c r="D43" s="99" t="s">
        <v>277</v>
      </c>
      <c r="E43" s="127" t="s">
        <v>203</v>
      </c>
      <c r="F43" s="100">
        <v>13020</v>
      </c>
      <c r="G43" s="100">
        <v>656.73</v>
      </c>
      <c r="H43" s="100">
        <v>656.73</v>
      </c>
      <c r="I43" s="142">
        <f t="shared" si="0"/>
        <v>100</v>
      </c>
    </row>
    <row r="44" spans="1:9" s="216" customFormat="1" ht="48.75" customHeight="1">
      <c r="A44" s="215">
        <v>34</v>
      </c>
      <c r="B44" s="164" t="s">
        <v>305</v>
      </c>
      <c r="C44" s="127" t="s">
        <v>26</v>
      </c>
      <c r="D44" s="99" t="s">
        <v>225</v>
      </c>
      <c r="E44" s="127"/>
      <c r="F44" s="100">
        <v>155084</v>
      </c>
      <c r="G44" s="100">
        <v>135305.11</v>
      </c>
      <c r="H44" s="100">
        <v>135305.11</v>
      </c>
      <c r="I44" s="142">
        <f t="shared" si="0"/>
        <v>100</v>
      </c>
    </row>
    <row r="45" spans="1:9" s="216" customFormat="1" ht="41.25" customHeight="1">
      <c r="A45" s="215">
        <v>35</v>
      </c>
      <c r="B45" s="221" t="s">
        <v>145</v>
      </c>
      <c r="C45" s="127" t="s">
        <v>26</v>
      </c>
      <c r="D45" s="99" t="s">
        <v>225</v>
      </c>
      <c r="E45" s="127" t="s">
        <v>87</v>
      </c>
      <c r="F45" s="100">
        <v>155084</v>
      </c>
      <c r="G45" s="100">
        <v>135305.11</v>
      </c>
      <c r="H45" s="100">
        <v>135305.11</v>
      </c>
      <c r="I45" s="142">
        <f t="shared" si="0"/>
        <v>100</v>
      </c>
    </row>
    <row r="46" spans="1:9" s="216" customFormat="1" ht="16.5" customHeight="1">
      <c r="A46" s="215">
        <v>36</v>
      </c>
      <c r="B46" s="129" t="s">
        <v>49</v>
      </c>
      <c r="C46" s="127" t="s">
        <v>26</v>
      </c>
      <c r="D46" s="99" t="s">
        <v>225</v>
      </c>
      <c r="E46" s="127" t="s">
        <v>203</v>
      </c>
      <c r="F46" s="100">
        <v>155084</v>
      </c>
      <c r="G46" s="100">
        <v>135305.11</v>
      </c>
      <c r="H46" s="100">
        <v>135305.11</v>
      </c>
      <c r="I46" s="142">
        <f t="shared" si="0"/>
        <v>100</v>
      </c>
    </row>
    <row r="47" spans="1:9" s="216" customFormat="1" ht="49.5" customHeight="1">
      <c r="A47" s="215">
        <v>37</v>
      </c>
      <c r="B47" s="223" t="s">
        <v>274</v>
      </c>
      <c r="C47" s="127" t="s">
        <v>26</v>
      </c>
      <c r="D47" s="127" t="s">
        <v>321</v>
      </c>
      <c r="E47" s="127"/>
      <c r="F47" s="141">
        <f aca="true" t="shared" si="6" ref="F47:H48">+F48</f>
        <v>77542</v>
      </c>
      <c r="G47" s="141">
        <f t="shared" si="6"/>
        <v>84210.27</v>
      </c>
      <c r="H47" s="141">
        <f t="shared" si="6"/>
        <v>84210.27</v>
      </c>
      <c r="I47" s="142">
        <f t="shared" si="0"/>
        <v>100</v>
      </c>
    </row>
    <row r="48" spans="1:9" s="216" customFormat="1" ht="36" customHeight="1">
      <c r="A48" s="215">
        <v>38</v>
      </c>
      <c r="B48" s="129" t="s">
        <v>145</v>
      </c>
      <c r="C48" s="127" t="s">
        <v>26</v>
      </c>
      <c r="D48" s="127" t="s">
        <v>321</v>
      </c>
      <c r="E48" s="127">
        <v>100</v>
      </c>
      <c r="F48" s="141">
        <f t="shared" si="6"/>
        <v>77542</v>
      </c>
      <c r="G48" s="141">
        <f t="shared" si="6"/>
        <v>84210.27</v>
      </c>
      <c r="H48" s="141">
        <f t="shared" si="6"/>
        <v>84210.27</v>
      </c>
      <c r="I48" s="142">
        <f t="shared" si="0"/>
        <v>100</v>
      </c>
    </row>
    <row r="49" spans="1:9" s="216" customFormat="1" ht="11.25" customHeight="1">
      <c r="A49" s="215">
        <v>39</v>
      </c>
      <c r="B49" s="129" t="s">
        <v>49</v>
      </c>
      <c r="C49" s="127" t="s">
        <v>26</v>
      </c>
      <c r="D49" s="127" t="s">
        <v>321</v>
      </c>
      <c r="E49" s="127">
        <v>120</v>
      </c>
      <c r="F49" s="100">
        <v>77542</v>
      </c>
      <c r="G49" s="100">
        <v>84210.27</v>
      </c>
      <c r="H49" s="100">
        <v>84210.27</v>
      </c>
      <c r="I49" s="142">
        <f t="shared" si="0"/>
        <v>100</v>
      </c>
    </row>
    <row r="50" spans="1:9" s="216" customFormat="1" ht="15" customHeight="1">
      <c r="A50" s="215">
        <v>40</v>
      </c>
      <c r="B50" s="129" t="s">
        <v>68</v>
      </c>
      <c r="C50" s="127" t="s">
        <v>26</v>
      </c>
      <c r="D50" s="127" t="s">
        <v>323</v>
      </c>
      <c r="E50" s="127"/>
      <c r="F50" s="141">
        <f>+F51</f>
        <v>2777</v>
      </c>
      <c r="G50" s="141">
        <f>+G51</f>
        <v>2777</v>
      </c>
      <c r="H50" s="141">
        <f>+H51</f>
        <v>0</v>
      </c>
      <c r="I50" s="142">
        <f t="shared" si="0"/>
        <v>0</v>
      </c>
    </row>
    <row r="51" spans="1:9" s="216" customFormat="1" ht="15.75" customHeight="1">
      <c r="A51" s="215">
        <v>41</v>
      </c>
      <c r="B51" s="129" t="s">
        <v>269</v>
      </c>
      <c r="C51" s="127" t="s">
        <v>26</v>
      </c>
      <c r="D51" s="127" t="s">
        <v>227</v>
      </c>
      <c r="E51" s="127"/>
      <c r="F51" s="141">
        <f>+F52</f>
        <v>2777</v>
      </c>
      <c r="G51" s="141">
        <f>G52</f>
        <v>2777</v>
      </c>
      <c r="H51" s="141">
        <f>H52</f>
        <v>0</v>
      </c>
      <c r="I51" s="142">
        <f t="shared" si="0"/>
        <v>0</v>
      </c>
    </row>
    <row r="52" spans="1:9" s="216" customFormat="1" ht="35.25" customHeight="1">
      <c r="A52" s="215">
        <v>42</v>
      </c>
      <c r="B52" s="129" t="s">
        <v>322</v>
      </c>
      <c r="C52" s="127" t="s">
        <v>26</v>
      </c>
      <c r="D52" s="127" t="s">
        <v>248</v>
      </c>
      <c r="E52" s="127"/>
      <c r="F52" s="141">
        <f aca="true" t="shared" si="7" ref="F52:H53">F53</f>
        <v>2777</v>
      </c>
      <c r="G52" s="141">
        <f t="shared" si="7"/>
        <v>2777</v>
      </c>
      <c r="H52" s="141">
        <f t="shared" si="7"/>
        <v>0</v>
      </c>
      <c r="I52" s="142">
        <f t="shared" si="0"/>
        <v>0</v>
      </c>
    </row>
    <row r="53" spans="1:9" s="216" customFormat="1" ht="16.5" customHeight="1">
      <c r="A53" s="215">
        <v>43</v>
      </c>
      <c r="B53" s="221" t="s">
        <v>140</v>
      </c>
      <c r="C53" s="127" t="s">
        <v>26</v>
      </c>
      <c r="D53" s="127" t="s">
        <v>248</v>
      </c>
      <c r="E53" s="127">
        <v>200</v>
      </c>
      <c r="F53" s="141">
        <f t="shared" si="7"/>
        <v>2777</v>
      </c>
      <c r="G53" s="141">
        <f t="shared" si="7"/>
        <v>2777</v>
      </c>
      <c r="H53" s="141">
        <f t="shared" si="7"/>
        <v>0</v>
      </c>
      <c r="I53" s="142">
        <f t="shared" si="0"/>
        <v>0</v>
      </c>
    </row>
    <row r="54" spans="1:9" s="216" customFormat="1" ht="14.25" customHeight="1">
      <c r="A54" s="215">
        <v>44</v>
      </c>
      <c r="B54" s="221" t="s">
        <v>141</v>
      </c>
      <c r="C54" s="127" t="s">
        <v>26</v>
      </c>
      <c r="D54" s="127" t="s">
        <v>248</v>
      </c>
      <c r="E54" s="127">
        <v>240</v>
      </c>
      <c r="F54" s="141">
        <v>2777</v>
      </c>
      <c r="G54" s="141">
        <v>2777</v>
      </c>
      <c r="H54" s="141">
        <v>0</v>
      </c>
      <c r="I54" s="142">
        <f t="shared" si="0"/>
        <v>0</v>
      </c>
    </row>
    <row r="55" spans="1:9" s="216" customFormat="1" ht="15" customHeight="1">
      <c r="A55" s="215">
        <v>45</v>
      </c>
      <c r="B55" s="167" t="s">
        <v>216</v>
      </c>
      <c r="C55" s="127" t="s">
        <v>27</v>
      </c>
      <c r="D55" s="127"/>
      <c r="E55" s="127"/>
      <c r="F55" s="141">
        <f>+F56</f>
        <v>62814</v>
      </c>
      <c r="G55" s="141">
        <f>+G56</f>
        <v>64231</v>
      </c>
      <c r="H55" s="141">
        <f>+H56</f>
        <v>64231</v>
      </c>
      <c r="I55" s="142">
        <f t="shared" si="0"/>
        <v>100</v>
      </c>
    </row>
    <row r="56" spans="1:9" s="216" customFormat="1" ht="15" customHeight="1">
      <c r="A56" s="215">
        <v>46</v>
      </c>
      <c r="B56" s="129" t="s">
        <v>143</v>
      </c>
      <c r="C56" s="127" t="s">
        <v>28</v>
      </c>
      <c r="D56" s="127"/>
      <c r="E56" s="127"/>
      <c r="F56" s="141">
        <f aca="true" t="shared" si="8" ref="F56:H57">F57</f>
        <v>62814</v>
      </c>
      <c r="G56" s="141">
        <f t="shared" si="8"/>
        <v>64231</v>
      </c>
      <c r="H56" s="141">
        <f t="shared" si="8"/>
        <v>64231</v>
      </c>
      <c r="I56" s="142">
        <f t="shared" si="0"/>
        <v>100</v>
      </c>
    </row>
    <row r="57" spans="1:9" s="216" customFormat="1" ht="15" customHeight="1">
      <c r="A57" s="215">
        <v>47</v>
      </c>
      <c r="B57" s="129" t="s">
        <v>68</v>
      </c>
      <c r="C57" s="127" t="s">
        <v>28</v>
      </c>
      <c r="D57" s="127" t="s">
        <v>226</v>
      </c>
      <c r="E57" s="127"/>
      <c r="F57" s="141">
        <f t="shared" si="8"/>
        <v>62814</v>
      </c>
      <c r="G57" s="141">
        <f t="shared" si="8"/>
        <v>64231</v>
      </c>
      <c r="H57" s="141">
        <f t="shared" si="8"/>
        <v>64231</v>
      </c>
      <c r="I57" s="142">
        <f t="shared" si="0"/>
        <v>100</v>
      </c>
    </row>
    <row r="58" spans="1:9" s="216" customFormat="1" ht="12" customHeight="1">
      <c r="A58" s="215">
        <v>48</v>
      </c>
      <c r="B58" s="129" t="s">
        <v>269</v>
      </c>
      <c r="C58" s="127" t="s">
        <v>28</v>
      </c>
      <c r="D58" s="127" t="s">
        <v>227</v>
      </c>
      <c r="E58" s="127"/>
      <c r="F58" s="141">
        <f>+F59</f>
        <v>62814</v>
      </c>
      <c r="G58" s="141">
        <f>+G59+G62</f>
        <v>64231</v>
      </c>
      <c r="H58" s="141">
        <f>+H59+H62</f>
        <v>64231</v>
      </c>
      <c r="I58" s="142">
        <f t="shared" si="0"/>
        <v>100</v>
      </c>
    </row>
    <row r="59" spans="1:9" s="216" customFormat="1" ht="36.75" customHeight="1">
      <c r="A59" s="215">
        <v>49</v>
      </c>
      <c r="B59" s="129" t="s">
        <v>279</v>
      </c>
      <c r="C59" s="127" t="s">
        <v>28</v>
      </c>
      <c r="D59" s="127" t="s">
        <v>228</v>
      </c>
      <c r="E59" s="127"/>
      <c r="F59" s="141">
        <f>+F60+F62</f>
        <v>62814</v>
      </c>
      <c r="G59" s="141">
        <f aca="true" t="shared" si="9" ref="F59:H60">G60</f>
        <v>42114.16</v>
      </c>
      <c r="H59" s="141">
        <f t="shared" si="9"/>
        <v>42114.16</v>
      </c>
      <c r="I59" s="142">
        <f t="shared" si="0"/>
        <v>100</v>
      </c>
    </row>
    <row r="60" spans="1:9" s="216" customFormat="1" ht="25.5" customHeight="1">
      <c r="A60" s="215">
        <v>50</v>
      </c>
      <c r="B60" s="129" t="s">
        <v>138</v>
      </c>
      <c r="C60" s="127" t="s">
        <v>28</v>
      </c>
      <c r="D60" s="127" t="s">
        <v>228</v>
      </c>
      <c r="E60" s="127">
        <v>100</v>
      </c>
      <c r="F60" s="141">
        <f t="shared" si="9"/>
        <v>42114</v>
      </c>
      <c r="G60" s="141">
        <f t="shared" si="9"/>
        <v>42114.16</v>
      </c>
      <c r="H60" s="141">
        <f t="shared" si="9"/>
        <v>42114.16</v>
      </c>
      <c r="I60" s="142">
        <f t="shared" si="0"/>
        <v>100</v>
      </c>
    </row>
    <row r="61" spans="1:9" s="216" customFormat="1" ht="12" customHeight="1">
      <c r="A61" s="215">
        <v>51</v>
      </c>
      <c r="B61" s="163" t="s">
        <v>49</v>
      </c>
      <c r="C61" s="127" t="s">
        <v>28</v>
      </c>
      <c r="D61" s="127" t="s">
        <v>228</v>
      </c>
      <c r="E61" s="127">
        <v>120</v>
      </c>
      <c r="F61" s="100">
        <v>42114</v>
      </c>
      <c r="G61" s="100">
        <v>42114.16</v>
      </c>
      <c r="H61" s="100">
        <v>42114.16</v>
      </c>
      <c r="I61" s="142">
        <f t="shared" si="0"/>
        <v>100</v>
      </c>
    </row>
    <row r="62" spans="1:9" s="216" customFormat="1" ht="14.25" customHeight="1">
      <c r="A62" s="215">
        <v>52</v>
      </c>
      <c r="B62" s="163" t="s">
        <v>140</v>
      </c>
      <c r="C62" s="127" t="s">
        <v>28</v>
      </c>
      <c r="D62" s="127" t="s">
        <v>228</v>
      </c>
      <c r="E62" s="127">
        <v>200</v>
      </c>
      <c r="F62" s="141">
        <f>+F63</f>
        <v>20700</v>
      </c>
      <c r="G62" s="141">
        <f>+G63</f>
        <v>22116.84</v>
      </c>
      <c r="H62" s="141">
        <f>+H63</f>
        <v>22116.84</v>
      </c>
      <c r="I62" s="142">
        <f t="shared" si="0"/>
        <v>100</v>
      </c>
    </row>
    <row r="63" spans="1:9" s="216" customFormat="1" ht="13.5" customHeight="1">
      <c r="A63" s="215">
        <v>53</v>
      </c>
      <c r="B63" s="163" t="s">
        <v>141</v>
      </c>
      <c r="C63" s="127" t="s">
        <v>28</v>
      </c>
      <c r="D63" s="127" t="s">
        <v>228</v>
      </c>
      <c r="E63" s="127">
        <v>240</v>
      </c>
      <c r="F63" s="100">
        <v>20700</v>
      </c>
      <c r="G63" s="100">
        <v>22116.84</v>
      </c>
      <c r="H63" s="100">
        <v>22116.84</v>
      </c>
      <c r="I63" s="142">
        <f t="shared" si="0"/>
        <v>100</v>
      </c>
    </row>
    <row r="64" spans="1:9" s="216" customFormat="1" ht="16.5" customHeight="1">
      <c r="A64" s="215">
        <v>54</v>
      </c>
      <c r="B64" s="104" t="s">
        <v>208</v>
      </c>
      <c r="C64" s="127" t="s">
        <v>32</v>
      </c>
      <c r="D64" s="127"/>
      <c r="E64" s="127"/>
      <c r="F64" s="141">
        <f>F74</f>
        <v>83216</v>
      </c>
      <c r="G64" s="141">
        <f>G65+G71+G74</f>
        <v>75447.64</v>
      </c>
      <c r="H64" s="141">
        <f>H65+H71+H74</f>
        <v>75447.64</v>
      </c>
      <c r="I64" s="142">
        <f t="shared" si="0"/>
        <v>100</v>
      </c>
    </row>
    <row r="65" spans="1:9" s="216" customFormat="1" ht="13.5" customHeight="1">
      <c r="A65" s="215">
        <v>55</v>
      </c>
      <c r="B65" s="128" t="s">
        <v>239</v>
      </c>
      <c r="C65" s="127" t="s">
        <v>240</v>
      </c>
      <c r="D65" s="193"/>
      <c r="E65" s="127"/>
      <c r="F65" s="141">
        <v>0</v>
      </c>
      <c r="G65" s="141">
        <v>19722</v>
      </c>
      <c r="H65" s="141">
        <v>19722</v>
      </c>
      <c r="I65" s="142">
        <f t="shared" si="0"/>
        <v>100</v>
      </c>
    </row>
    <row r="66" spans="1:9" s="216" customFormat="1" ht="24" customHeight="1">
      <c r="A66" s="215">
        <v>56</v>
      </c>
      <c r="B66" s="129" t="s">
        <v>280</v>
      </c>
      <c r="C66" s="127" t="s">
        <v>34</v>
      </c>
      <c r="D66" s="127" t="s">
        <v>229</v>
      </c>
      <c r="E66" s="127"/>
      <c r="F66" s="141">
        <f>F68</f>
        <v>0</v>
      </c>
      <c r="G66" s="141">
        <f>G68</f>
        <v>20709</v>
      </c>
      <c r="H66" s="141">
        <f>H68</f>
        <v>20709</v>
      </c>
      <c r="I66" s="142">
        <f>H66/G66*100</f>
        <v>100</v>
      </c>
    </row>
    <row r="67" spans="1:9" s="216" customFormat="1" ht="11.25" customHeight="1">
      <c r="A67" s="215">
        <v>57</v>
      </c>
      <c r="B67" s="224" t="s">
        <v>281</v>
      </c>
      <c r="C67" s="127"/>
      <c r="D67" s="127" t="s">
        <v>230</v>
      </c>
      <c r="E67" s="127"/>
      <c r="F67" s="141">
        <v>83216</v>
      </c>
      <c r="G67" s="141">
        <f>H67</f>
        <v>75447.64</v>
      </c>
      <c r="H67" s="141">
        <f>G68+G74</f>
        <v>75447.64</v>
      </c>
      <c r="I67" s="142">
        <f t="shared" si="0"/>
        <v>100</v>
      </c>
    </row>
    <row r="68" spans="1:9" s="216" customFormat="1" ht="46.5" customHeight="1">
      <c r="A68" s="215">
        <v>58</v>
      </c>
      <c r="B68" s="163" t="s">
        <v>282</v>
      </c>
      <c r="C68" s="127" t="s">
        <v>240</v>
      </c>
      <c r="D68" s="193">
        <v>130074120</v>
      </c>
      <c r="E68" s="127"/>
      <c r="F68" s="141"/>
      <c r="G68" s="141">
        <f>G69+G71</f>
        <v>20709</v>
      </c>
      <c r="H68" s="141">
        <f>H69+H71</f>
        <v>20709</v>
      </c>
      <c r="I68" s="142">
        <f t="shared" si="0"/>
        <v>100</v>
      </c>
    </row>
    <row r="69" spans="1:9" s="216" customFormat="1" ht="12" customHeight="1">
      <c r="A69" s="215">
        <v>59</v>
      </c>
      <c r="B69" s="163" t="s">
        <v>140</v>
      </c>
      <c r="C69" s="127" t="s">
        <v>240</v>
      </c>
      <c r="D69" s="193">
        <v>130074120</v>
      </c>
      <c r="E69" s="127" t="s">
        <v>56</v>
      </c>
      <c r="F69" s="141"/>
      <c r="G69" s="141">
        <v>19722</v>
      </c>
      <c r="H69" s="141">
        <v>19722</v>
      </c>
      <c r="I69" s="142">
        <f t="shared" si="0"/>
        <v>100</v>
      </c>
    </row>
    <row r="70" spans="1:9" s="216" customFormat="1" ht="12" customHeight="1">
      <c r="A70" s="215">
        <v>60</v>
      </c>
      <c r="B70" s="163" t="s">
        <v>141</v>
      </c>
      <c r="C70" s="127" t="s">
        <v>240</v>
      </c>
      <c r="D70" s="193">
        <v>130074120</v>
      </c>
      <c r="E70" s="127" t="s">
        <v>44</v>
      </c>
      <c r="F70" s="141"/>
      <c r="G70" s="141">
        <v>19722</v>
      </c>
      <c r="H70" s="141">
        <v>19722</v>
      </c>
      <c r="I70" s="142">
        <f t="shared" si="0"/>
        <v>100</v>
      </c>
    </row>
    <row r="71" spans="1:9" s="216" customFormat="1" ht="50.25" customHeight="1">
      <c r="A71" s="215">
        <v>61</v>
      </c>
      <c r="B71" s="224" t="s">
        <v>283</v>
      </c>
      <c r="C71" s="127" t="s">
        <v>240</v>
      </c>
      <c r="D71" s="193" t="s">
        <v>325</v>
      </c>
      <c r="E71" s="127"/>
      <c r="F71" s="141"/>
      <c r="G71" s="141">
        <v>987</v>
      </c>
      <c r="H71" s="141">
        <v>987</v>
      </c>
      <c r="I71" s="142">
        <f t="shared" si="0"/>
        <v>100</v>
      </c>
    </row>
    <row r="72" spans="1:9" s="216" customFormat="1" ht="15" customHeight="1">
      <c r="A72" s="215">
        <v>62</v>
      </c>
      <c r="B72" s="163" t="s">
        <v>140</v>
      </c>
      <c r="C72" s="127" t="s">
        <v>240</v>
      </c>
      <c r="D72" s="193" t="s">
        <v>325</v>
      </c>
      <c r="E72" s="127"/>
      <c r="F72" s="141"/>
      <c r="G72" s="141">
        <v>987</v>
      </c>
      <c r="H72" s="141">
        <v>987</v>
      </c>
      <c r="I72" s="142">
        <f t="shared" si="0"/>
        <v>100</v>
      </c>
    </row>
    <row r="73" spans="1:9" s="216" customFormat="1" ht="15.75" customHeight="1">
      <c r="A73" s="215">
        <v>63</v>
      </c>
      <c r="B73" s="163" t="s">
        <v>141</v>
      </c>
      <c r="C73" s="127" t="s">
        <v>240</v>
      </c>
      <c r="D73" s="193" t="s">
        <v>325</v>
      </c>
      <c r="E73" s="127"/>
      <c r="F73" s="141"/>
      <c r="G73" s="141">
        <v>987</v>
      </c>
      <c r="H73" s="141">
        <v>987</v>
      </c>
      <c r="I73" s="142">
        <f t="shared" si="0"/>
        <v>100</v>
      </c>
    </row>
    <row r="74" spans="1:9" s="216" customFormat="1" ht="16.5" customHeight="1">
      <c r="A74" s="215">
        <v>64</v>
      </c>
      <c r="B74" s="129" t="s">
        <v>35</v>
      </c>
      <c r="C74" s="127" t="s">
        <v>34</v>
      </c>
      <c r="D74" s="193" t="s">
        <v>325</v>
      </c>
      <c r="E74" s="127"/>
      <c r="F74" s="141">
        <f aca="true" t="shared" si="10" ref="F74:H78">F75</f>
        <v>83216</v>
      </c>
      <c r="G74" s="141">
        <f t="shared" si="10"/>
        <v>54738.64</v>
      </c>
      <c r="H74" s="141">
        <f t="shared" si="10"/>
        <v>54738.64</v>
      </c>
      <c r="I74" s="142">
        <f t="shared" si="0"/>
        <v>100</v>
      </c>
    </row>
    <row r="75" spans="1:9" s="216" customFormat="1" ht="26.25" customHeight="1">
      <c r="A75" s="215">
        <v>65</v>
      </c>
      <c r="B75" s="129" t="s">
        <v>280</v>
      </c>
      <c r="C75" s="127" t="s">
        <v>34</v>
      </c>
      <c r="D75" s="127" t="s">
        <v>229</v>
      </c>
      <c r="E75" s="127"/>
      <c r="F75" s="141">
        <f t="shared" si="10"/>
        <v>83216</v>
      </c>
      <c r="G75" s="141">
        <f t="shared" si="10"/>
        <v>54738.64</v>
      </c>
      <c r="H75" s="141">
        <f t="shared" si="10"/>
        <v>54738.64</v>
      </c>
      <c r="I75" s="142">
        <f t="shared" si="0"/>
        <v>100</v>
      </c>
    </row>
    <row r="76" spans="1:9" s="216" customFormat="1" ht="16.5" customHeight="1">
      <c r="A76" s="215">
        <v>66</v>
      </c>
      <c r="B76" s="224" t="s">
        <v>281</v>
      </c>
      <c r="C76" s="127" t="s">
        <v>34</v>
      </c>
      <c r="D76" s="127" t="s">
        <v>230</v>
      </c>
      <c r="E76" s="127"/>
      <c r="F76" s="141">
        <f t="shared" si="10"/>
        <v>83216</v>
      </c>
      <c r="G76" s="141">
        <f t="shared" si="10"/>
        <v>54738.64</v>
      </c>
      <c r="H76" s="141">
        <f t="shared" si="10"/>
        <v>54738.64</v>
      </c>
      <c r="I76" s="142">
        <f t="shared" si="0"/>
        <v>100</v>
      </c>
    </row>
    <row r="77" spans="1:9" s="216" customFormat="1" ht="49.5" customHeight="1">
      <c r="A77" s="215">
        <v>67</v>
      </c>
      <c r="B77" s="224" t="s">
        <v>326</v>
      </c>
      <c r="C77" s="127" t="s">
        <v>34</v>
      </c>
      <c r="D77" s="127" t="s">
        <v>231</v>
      </c>
      <c r="E77" s="127"/>
      <c r="F77" s="141">
        <f t="shared" si="10"/>
        <v>83216</v>
      </c>
      <c r="G77" s="141">
        <f t="shared" si="10"/>
        <v>54738.64</v>
      </c>
      <c r="H77" s="141">
        <f t="shared" si="10"/>
        <v>54738.64</v>
      </c>
      <c r="I77" s="142">
        <f t="shared" si="0"/>
        <v>100</v>
      </c>
    </row>
    <row r="78" spans="1:9" s="216" customFormat="1" ht="13.5" customHeight="1">
      <c r="A78" s="215">
        <v>68</v>
      </c>
      <c r="B78" s="129" t="s">
        <v>140</v>
      </c>
      <c r="C78" s="127" t="s">
        <v>34</v>
      </c>
      <c r="D78" s="127" t="s">
        <v>231</v>
      </c>
      <c r="E78" s="127">
        <v>200</v>
      </c>
      <c r="F78" s="141">
        <f t="shared" si="10"/>
        <v>83216</v>
      </c>
      <c r="G78" s="141">
        <f t="shared" si="10"/>
        <v>54738.64</v>
      </c>
      <c r="H78" s="141">
        <f t="shared" si="10"/>
        <v>54738.64</v>
      </c>
      <c r="I78" s="142">
        <f t="shared" si="0"/>
        <v>100</v>
      </c>
    </row>
    <row r="79" spans="1:9" s="216" customFormat="1" ht="12.75" customHeight="1">
      <c r="A79" s="215">
        <v>69</v>
      </c>
      <c r="B79" s="163" t="s">
        <v>141</v>
      </c>
      <c r="C79" s="127" t="s">
        <v>34</v>
      </c>
      <c r="D79" s="127" t="s">
        <v>231</v>
      </c>
      <c r="E79" s="127">
        <v>240</v>
      </c>
      <c r="F79" s="174">
        <v>83216</v>
      </c>
      <c r="G79" s="175">
        <v>54738.64</v>
      </c>
      <c r="H79" s="175">
        <v>54738.64</v>
      </c>
      <c r="I79" s="142">
        <f t="shared" si="0"/>
        <v>100</v>
      </c>
    </row>
    <row r="80" spans="1:9" s="216" customFormat="1" ht="9.75" customHeight="1">
      <c r="A80" s="215">
        <v>70</v>
      </c>
      <c r="B80" s="225" t="s">
        <v>78</v>
      </c>
      <c r="C80" s="127" t="s">
        <v>75</v>
      </c>
      <c r="D80" s="127"/>
      <c r="E80" s="127"/>
      <c r="F80" s="145">
        <f>+F81</f>
        <v>96600</v>
      </c>
      <c r="G80" s="145">
        <f>G81</f>
        <v>1686622</v>
      </c>
      <c r="H80" s="145">
        <f>H81</f>
        <v>1660022</v>
      </c>
      <c r="I80" s="142">
        <f t="shared" si="0"/>
        <v>98.42288313564035</v>
      </c>
    </row>
    <row r="81" spans="1:9" s="216" customFormat="1" ht="11.25" customHeight="1">
      <c r="A81" s="215">
        <v>71</v>
      </c>
      <c r="B81" s="163" t="s">
        <v>144</v>
      </c>
      <c r="C81" s="127" t="s">
        <v>77</v>
      </c>
      <c r="D81" s="127"/>
      <c r="E81" s="127"/>
      <c r="F81" s="141">
        <f aca="true" t="shared" si="11" ref="F81:H82">F82</f>
        <v>96600</v>
      </c>
      <c r="G81" s="141">
        <f t="shared" si="11"/>
        <v>1686622</v>
      </c>
      <c r="H81" s="141">
        <f t="shared" si="11"/>
        <v>1660022</v>
      </c>
      <c r="I81" s="142">
        <f t="shared" si="0"/>
        <v>98.42288313564035</v>
      </c>
    </row>
    <row r="82" spans="1:9" s="216" customFormat="1" ht="20.25" customHeight="1">
      <c r="A82" s="215">
        <v>72</v>
      </c>
      <c r="B82" s="129" t="s">
        <v>327</v>
      </c>
      <c r="C82" s="127" t="s">
        <v>77</v>
      </c>
      <c r="D82" s="127" t="s">
        <v>229</v>
      </c>
      <c r="E82" s="127"/>
      <c r="F82" s="141">
        <f t="shared" si="11"/>
        <v>96600</v>
      </c>
      <c r="G82" s="141">
        <f t="shared" si="11"/>
        <v>1686622</v>
      </c>
      <c r="H82" s="141">
        <f t="shared" si="11"/>
        <v>1660022</v>
      </c>
      <c r="I82" s="142">
        <f t="shared" si="0"/>
        <v>98.42288313564035</v>
      </c>
    </row>
    <row r="83" spans="1:9" s="216" customFormat="1" ht="24.75" customHeight="1">
      <c r="A83" s="215">
        <v>73</v>
      </c>
      <c r="B83" s="129" t="s">
        <v>310</v>
      </c>
      <c r="C83" s="127" t="s">
        <v>77</v>
      </c>
      <c r="D83" s="127" t="s">
        <v>232</v>
      </c>
      <c r="E83" s="127"/>
      <c r="F83" s="141">
        <f>+F90+F93</f>
        <v>96600</v>
      </c>
      <c r="G83" s="141">
        <f>G84+G87+G90+G93+G96</f>
        <v>1686622</v>
      </c>
      <c r="H83" s="141">
        <f>H84+H87+H90+H93+H96</f>
        <v>1660022</v>
      </c>
      <c r="I83" s="142">
        <f t="shared" si="0"/>
        <v>98.42288313564035</v>
      </c>
    </row>
    <row r="84" spans="1:9" s="216" customFormat="1" ht="57.75" customHeight="1">
      <c r="A84" s="215">
        <v>74</v>
      </c>
      <c r="B84" s="93" t="s">
        <v>401</v>
      </c>
      <c r="C84" s="127" t="s">
        <v>77</v>
      </c>
      <c r="D84" s="131" t="s">
        <v>402</v>
      </c>
      <c r="E84" s="127"/>
      <c r="F84" s="146">
        <f aca="true" t="shared" si="12" ref="F84:H85">F85</f>
        <v>0</v>
      </c>
      <c r="G84" s="146">
        <f t="shared" si="12"/>
        <v>1450492</v>
      </c>
      <c r="H84" s="146">
        <f t="shared" si="12"/>
        <v>1450492</v>
      </c>
      <c r="I84" s="142">
        <f aca="true" t="shared" si="13" ref="I84:I132">H84/G84*100</f>
        <v>100</v>
      </c>
    </row>
    <row r="85" spans="1:9" s="216" customFormat="1" ht="15.75" customHeight="1">
      <c r="A85" s="215">
        <v>75</v>
      </c>
      <c r="B85" s="129" t="s">
        <v>140</v>
      </c>
      <c r="C85" s="127" t="s">
        <v>77</v>
      </c>
      <c r="D85" s="131" t="s">
        <v>402</v>
      </c>
      <c r="E85" s="127">
        <v>200</v>
      </c>
      <c r="F85" s="146">
        <f t="shared" si="12"/>
        <v>0</v>
      </c>
      <c r="G85" s="146">
        <f t="shared" si="12"/>
        <v>1450492</v>
      </c>
      <c r="H85" s="146">
        <f t="shared" si="12"/>
        <v>1450492</v>
      </c>
      <c r="I85" s="142">
        <f t="shared" si="13"/>
        <v>100</v>
      </c>
    </row>
    <row r="86" spans="1:9" s="216" customFormat="1" ht="12" customHeight="1">
      <c r="A86" s="215">
        <v>76</v>
      </c>
      <c r="B86" s="129" t="s">
        <v>141</v>
      </c>
      <c r="C86" s="127" t="s">
        <v>77</v>
      </c>
      <c r="D86" s="131" t="s">
        <v>402</v>
      </c>
      <c r="E86" s="127">
        <v>240</v>
      </c>
      <c r="F86" s="146">
        <v>0</v>
      </c>
      <c r="G86" s="146">
        <v>1450492</v>
      </c>
      <c r="H86" s="146">
        <v>1450492</v>
      </c>
      <c r="I86" s="142">
        <f t="shared" si="13"/>
        <v>100</v>
      </c>
    </row>
    <row r="87" spans="1:9" s="216" customFormat="1" ht="48" customHeight="1">
      <c r="A87" s="215">
        <v>77</v>
      </c>
      <c r="B87" s="162" t="s">
        <v>404</v>
      </c>
      <c r="C87" s="127" t="s">
        <v>77</v>
      </c>
      <c r="D87" s="131" t="s">
        <v>403</v>
      </c>
      <c r="E87" s="127"/>
      <c r="F87" s="146"/>
      <c r="G87" s="146">
        <v>135000</v>
      </c>
      <c r="H87" s="146">
        <v>135000</v>
      </c>
      <c r="I87" s="142">
        <f t="shared" si="13"/>
        <v>100</v>
      </c>
    </row>
    <row r="88" spans="1:9" s="216" customFormat="1" ht="12" customHeight="1">
      <c r="A88" s="215">
        <v>78</v>
      </c>
      <c r="B88" s="163" t="s">
        <v>51</v>
      </c>
      <c r="C88" s="127" t="s">
        <v>77</v>
      </c>
      <c r="D88" s="131" t="s">
        <v>403</v>
      </c>
      <c r="E88" s="127" t="s">
        <v>56</v>
      </c>
      <c r="F88" s="146"/>
      <c r="G88" s="146">
        <v>135000</v>
      </c>
      <c r="H88" s="146">
        <v>135000</v>
      </c>
      <c r="I88" s="142">
        <f t="shared" si="13"/>
        <v>100</v>
      </c>
    </row>
    <row r="89" spans="1:9" s="216" customFormat="1" ht="12" customHeight="1">
      <c r="A89" s="215">
        <v>79</v>
      </c>
      <c r="B89" s="129" t="s">
        <v>63</v>
      </c>
      <c r="C89" s="127" t="s">
        <v>77</v>
      </c>
      <c r="D89" s="131" t="s">
        <v>403</v>
      </c>
      <c r="E89" s="127" t="s">
        <v>44</v>
      </c>
      <c r="F89" s="146"/>
      <c r="G89" s="146">
        <v>135000</v>
      </c>
      <c r="H89" s="146">
        <v>135000</v>
      </c>
      <c r="I89" s="142">
        <f t="shared" si="13"/>
        <v>100</v>
      </c>
    </row>
    <row r="90" spans="1:9" s="216" customFormat="1" ht="57" customHeight="1">
      <c r="A90" s="215">
        <v>80</v>
      </c>
      <c r="B90" s="163" t="s">
        <v>411</v>
      </c>
      <c r="C90" s="127" t="s">
        <v>77</v>
      </c>
      <c r="D90" s="127" t="s">
        <v>233</v>
      </c>
      <c r="E90" s="127"/>
      <c r="F90" s="146">
        <f aca="true" t="shared" si="14" ref="F90:H91">F91</f>
        <v>96600</v>
      </c>
      <c r="G90" s="146">
        <f t="shared" si="14"/>
        <v>96600</v>
      </c>
      <c r="H90" s="157" t="str">
        <f t="shared" si="14"/>
        <v>70000,00</v>
      </c>
      <c r="I90" s="142">
        <f>H90/G90*100</f>
        <v>72.46376811594203</v>
      </c>
    </row>
    <row r="91" spans="1:9" s="216" customFormat="1" ht="14.25" customHeight="1">
      <c r="A91" s="215">
        <v>81</v>
      </c>
      <c r="B91" s="163" t="s">
        <v>51</v>
      </c>
      <c r="C91" s="127" t="s">
        <v>77</v>
      </c>
      <c r="D91" s="127" t="s">
        <v>233</v>
      </c>
      <c r="E91" s="127">
        <v>200</v>
      </c>
      <c r="F91" s="146">
        <f t="shared" si="14"/>
        <v>96600</v>
      </c>
      <c r="G91" s="146">
        <f t="shared" si="14"/>
        <v>96600</v>
      </c>
      <c r="H91" s="157" t="str">
        <f t="shared" si="14"/>
        <v>70000,00</v>
      </c>
      <c r="I91" s="142">
        <f>H91/G91*100</f>
        <v>72.46376811594203</v>
      </c>
    </row>
    <row r="92" spans="1:9" s="216" customFormat="1" ht="15.75" customHeight="1">
      <c r="A92" s="215">
        <v>82</v>
      </c>
      <c r="B92" s="129" t="s">
        <v>63</v>
      </c>
      <c r="C92" s="127" t="s">
        <v>77</v>
      </c>
      <c r="D92" s="127" t="s">
        <v>233</v>
      </c>
      <c r="E92" s="127" t="s">
        <v>44</v>
      </c>
      <c r="F92" s="174">
        <v>96600</v>
      </c>
      <c r="G92" s="174">
        <v>96600</v>
      </c>
      <c r="H92" s="181" t="s">
        <v>412</v>
      </c>
      <c r="I92" s="142">
        <f>H92/G92*100</f>
        <v>72.46376811594203</v>
      </c>
    </row>
    <row r="93" spans="1:9" s="216" customFormat="1" ht="60" customHeight="1">
      <c r="A93" s="215">
        <v>83</v>
      </c>
      <c r="B93" s="93" t="s">
        <v>306</v>
      </c>
      <c r="C93" s="127" t="s">
        <v>77</v>
      </c>
      <c r="D93" s="131" t="s">
        <v>406</v>
      </c>
      <c r="E93" s="127"/>
      <c r="F93" s="146">
        <f aca="true" t="shared" si="15" ref="F93:H94">F94</f>
        <v>0</v>
      </c>
      <c r="G93" s="146">
        <f t="shared" si="15"/>
        <v>2910</v>
      </c>
      <c r="H93" s="146">
        <f t="shared" si="15"/>
        <v>2910</v>
      </c>
      <c r="I93" s="142">
        <f t="shared" si="13"/>
        <v>100</v>
      </c>
    </row>
    <row r="94" spans="1:9" s="216" customFormat="1" ht="15" customHeight="1">
      <c r="A94" s="215">
        <v>84</v>
      </c>
      <c r="B94" s="129" t="s">
        <v>51</v>
      </c>
      <c r="C94" s="127" t="s">
        <v>77</v>
      </c>
      <c r="D94" s="131" t="s">
        <v>406</v>
      </c>
      <c r="E94" s="127" t="s">
        <v>56</v>
      </c>
      <c r="F94" s="146">
        <f t="shared" si="15"/>
        <v>0</v>
      </c>
      <c r="G94" s="146">
        <f t="shared" si="15"/>
        <v>2910</v>
      </c>
      <c r="H94" s="146">
        <f t="shared" si="15"/>
        <v>2910</v>
      </c>
      <c r="I94" s="142">
        <f t="shared" si="13"/>
        <v>100</v>
      </c>
    </row>
    <row r="95" spans="1:9" s="216" customFormat="1" ht="15" customHeight="1">
      <c r="A95" s="215">
        <v>85</v>
      </c>
      <c r="B95" s="129" t="s">
        <v>63</v>
      </c>
      <c r="C95" s="127" t="s">
        <v>77</v>
      </c>
      <c r="D95" s="131" t="s">
        <v>406</v>
      </c>
      <c r="E95" s="127" t="s">
        <v>44</v>
      </c>
      <c r="F95" s="146">
        <v>0</v>
      </c>
      <c r="G95" s="146">
        <v>2910</v>
      </c>
      <c r="H95" s="146">
        <v>2910</v>
      </c>
      <c r="I95" s="142">
        <f t="shared" si="13"/>
        <v>100</v>
      </c>
    </row>
    <row r="96" spans="1:9" s="216" customFormat="1" ht="60" customHeight="1">
      <c r="A96" s="215">
        <v>86</v>
      </c>
      <c r="B96" s="112" t="s">
        <v>287</v>
      </c>
      <c r="C96" s="127" t="s">
        <v>77</v>
      </c>
      <c r="D96" s="131" t="s">
        <v>405</v>
      </c>
      <c r="E96" s="127"/>
      <c r="F96" s="146">
        <f>F97</f>
        <v>0</v>
      </c>
      <c r="G96" s="146">
        <v>1620</v>
      </c>
      <c r="H96" s="146">
        <v>1620</v>
      </c>
      <c r="I96" s="142">
        <f t="shared" si="13"/>
        <v>100</v>
      </c>
    </row>
    <row r="97" spans="1:9" s="216" customFormat="1" ht="14.25" customHeight="1">
      <c r="A97" s="215">
        <v>87</v>
      </c>
      <c r="B97" s="129" t="s">
        <v>218</v>
      </c>
      <c r="C97" s="127" t="s">
        <v>77</v>
      </c>
      <c r="D97" s="131" t="s">
        <v>405</v>
      </c>
      <c r="E97" s="127" t="s">
        <v>56</v>
      </c>
      <c r="F97" s="146">
        <f>F98</f>
        <v>0</v>
      </c>
      <c r="G97" s="146">
        <v>1620</v>
      </c>
      <c r="H97" s="146">
        <v>1620</v>
      </c>
      <c r="I97" s="142">
        <f t="shared" si="13"/>
        <v>100</v>
      </c>
    </row>
    <row r="98" spans="1:9" s="216" customFormat="1" ht="0.75" customHeight="1" hidden="1">
      <c r="A98" s="215">
        <v>85</v>
      </c>
      <c r="B98" s="129" t="s">
        <v>219</v>
      </c>
      <c r="C98" s="127" t="s">
        <v>77</v>
      </c>
      <c r="D98" s="127" t="s">
        <v>170</v>
      </c>
      <c r="E98" s="127" t="s">
        <v>44</v>
      </c>
      <c r="F98" s="146">
        <v>0</v>
      </c>
      <c r="G98" s="146">
        <v>56</v>
      </c>
      <c r="H98" s="146">
        <v>56</v>
      </c>
      <c r="I98" s="142">
        <f t="shared" si="13"/>
        <v>100</v>
      </c>
    </row>
    <row r="99" spans="1:9" s="216" customFormat="1" ht="15.75" customHeight="1" hidden="1">
      <c r="A99" s="215">
        <v>86</v>
      </c>
      <c r="B99" s="224" t="s">
        <v>220</v>
      </c>
      <c r="C99" s="127" t="s">
        <v>77</v>
      </c>
      <c r="D99" s="127" t="s">
        <v>210</v>
      </c>
      <c r="E99" s="127"/>
      <c r="F99" s="146">
        <f aca="true" t="shared" si="16" ref="F99:H100">F100</f>
        <v>0</v>
      </c>
      <c r="G99" s="146">
        <f t="shared" si="16"/>
        <v>1620</v>
      </c>
      <c r="H99" s="146">
        <f t="shared" si="16"/>
        <v>1620</v>
      </c>
      <c r="I99" s="142">
        <f t="shared" si="13"/>
        <v>100</v>
      </c>
    </row>
    <row r="100" spans="1:9" s="216" customFormat="1" ht="31.5" customHeight="1" hidden="1">
      <c r="A100" s="215">
        <v>87</v>
      </c>
      <c r="B100" s="129" t="s">
        <v>218</v>
      </c>
      <c r="C100" s="127" t="s">
        <v>77</v>
      </c>
      <c r="D100" s="127" t="s">
        <v>210</v>
      </c>
      <c r="E100" s="127" t="s">
        <v>56</v>
      </c>
      <c r="F100" s="146">
        <f t="shared" si="16"/>
        <v>0</v>
      </c>
      <c r="G100" s="146">
        <f t="shared" si="16"/>
        <v>1620</v>
      </c>
      <c r="H100" s="146">
        <f t="shared" si="16"/>
        <v>1620</v>
      </c>
      <c r="I100" s="142">
        <f t="shared" si="13"/>
        <v>100</v>
      </c>
    </row>
    <row r="101" spans="1:9" s="216" customFormat="1" ht="16.5" customHeight="1">
      <c r="A101" s="215">
        <v>88</v>
      </c>
      <c r="B101" s="129" t="s">
        <v>219</v>
      </c>
      <c r="C101" s="127" t="s">
        <v>77</v>
      </c>
      <c r="D101" s="131" t="s">
        <v>405</v>
      </c>
      <c r="E101" s="127" t="s">
        <v>44</v>
      </c>
      <c r="F101" s="146">
        <v>0</v>
      </c>
      <c r="G101" s="146">
        <v>1620</v>
      </c>
      <c r="H101" s="146">
        <v>1620</v>
      </c>
      <c r="I101" s="142">
        <f t="shared" si="13"/>
        <v>100</v>
      </c>
    </row>
    <row r="102" spans="1:9" s="216" customFormat="1" ht="15.75" customHeight="1">
      <c r="A102" s="215">
        <v>89</v>
      </c>
      <c r="B102" s="136" t="s">
        <v>17</v>
      </c>
      <c r="C102" s="127" t="s">
        <v>29</v>
      </c>
      <c r="D102" s="127"/>
      <c r="E102" s="127"/>
      <c r="F102" s="145">
        <f>F103+F109</f>
        <v>871560</v>
      </c>
      <c r="G102" s="145">
        <f>+G103+G109</f>
        <v>1032681.83</v>
      </c>
      <c r="H102" s="145">
        <f>+H103+H109</f>
        <v>1014530</v>
      </c>
      <c r="I102" s="142">
        <f t="shared" si="13"/>
        <v>98.2422630598623</v>
      </c>
    </row>
    <row r="103" spans="1:9" s="216" customFormat="1" ht="14.25" customHeight="1">
      <c r="A103" s="215">
        <v>90</v>
      </c>
      <c r="B103" s="136" t="s">
        <v>42</v>
      </c>
      <c r="C103" s="127" t="s">
        <v>43</v>
      </c>
      <c r="D103" s="127"/>
      <c r="E103" s="127"/>
      <c r="F103" s="145">
        <f>F104</f>
        <v>75000</v>
      </c>
      <c r="G103" s="145">
        <f>G104</f>
        <v>75000</v>
      </c>
      <c r="H103" s="145">
        <f>H104</f>
        <v>75000</v>
      </c>
      <c r="I103" s="142">
        <f t="shared" si="13"/>
        <v>100</v>
      </c>
    </row>
    <row r="104" spans="1:9" s="216" customFormat="1" ht="24" customHeight="1">
      <c r="A104" s="215">
        <v>91</v>
      </c>
      <c r="B104" s="163" t="s">
        <v>319</v>
      </c>
      <c r="C104" s="127" t="s">
        <v>43</v>
      </c>
      <c r="D104" s="127" t="s">
        <v>229</v>
      </c>
      <c r="E104" s="127"/>
      <c r="F104" s="141">
        <f>+F105</f>
        <v>75000</v>
      </c>
      <c r="G104" s="141">
        <f>+G105</f>
        <v>75000</v>
      </c>
      <c r="H104" s="141">
        <f>+H105</f>
        <v>75000</v>
      </c>
      <c r="I104" s="142">
        <f t="shared" si="13"/>
        <v>100</v>
      </c>
    </row>
    <row r="105" spans="1:9" s="216" customFormat="1" ht="13.5" customHeight="1">
      <c r="A105" s="215">
        <v>92</v>
      </c>
      <c r="B105" s="163" t="s">
        <v>272</v>
      </c>
      <c r="C105" s="127" t="s">
        <v>43</v>
      </c>
      <c r="D105" s="127" t="s">
        <v>234</v>
      </c>
      <c r="E105" s="127"/>
      <c r="F105" s="141">
        <f>F106</f>
        <v>75000</v>
      </c>
      <c r="G105" s="141">
        <f>G106</f>
        <v>75000</v>
      </c>
      <c r="H105" s="141">
        <f>H106</f>
        <v>75000</v>
      </c>
      <c r="I105" s="142">
        <f t="shared" si="13"/>
        <v>100</v>
      </c>
    </row>
    <row r="106" spans="1:9" s="216" customFormat="1" ht="47.25" customHeight="1">
      <c r="A106" s="215">
        <v>93</v>
      </c>
      <c r="B106" s="163" t="s">
        <v>328</v>
      </c>
      <c r="C106" s="127" t="s">
        <v>43</v>
      </c>
      <c r="D106" s="127" t="s">
        <v>225</v>
      </c>
      <c r="E106" s="127"/>
      <c r="F106" s="141">
        <f>F107</f>
        <v>75000</v>
      </c>
      <c r="G106" s="141">
        <f aca="true" t="shared" si="17" ref="F106:H107">G107</f>
        <v>75000</v>
      </c>
      <c r="H106" s="141">
        <f t="shared" si="17"/>
        <v>75000</v>
      </c>
      <c r="I106" s="142">
        <f t="shared" si="13"/>
        <v>100</v>
      </c>
    </row>
    <row r="107" spans="1:9" s="216" customFormat="1" ht="11.25" customHeight="1">
      <c r="A107" s="215">
        <v>94</v>
      </c>
      <c r="B107" s="226" t="s">
        <v>140</v>
      </c>
      <c r="C107" s="127" t="s">
        <v>43</v>
      </c>
      <c r="D107" s="127" t="s">
        <v>225</v>
      </c>
      <c r="E107" s="127" t="s">
        <v>56</v>
      </c>
      <c r="F107" s="141">
        <f t="shared" si="17"/>
        <v>75000</v>
      </c>
      <c r="G107" s="141">
        <f t="shared" si="17"/>
        <v>75000</v>
      </c>
      <c r="H107" s="141">
        <f t="shared" si="17"/>
        <v>75000</v>
      </c>
      <c r="I107" s="142">
        <f t="shared" si="13"/>
        <v>100</v>
      </c>
    </row>
    <row r="108" spans="1:9" s="216" customFormat="1" ht="11.25" customHeight="1">
      <c r="A108" s="215">
        <v>95</v>
      </c>
      <c r="B108" s="163" t="s">
        <v>219</v>
      </c>
      <c r="C108" s="127" t="s">
        <v>43</v>
      </c>
      <c r="D108" s="127" t="s">
        <v>225</v>
      </c>
      <c r="E108" s="127" t="s">
        <v>44</v>
      </c>
      <c r="F108" s="100">
        <v>75000</v>
      </c>
      <c r="G108" s="100">
        <v>75000</v>
      </c>
      <c r="H108" s="100">
        <v>75000</v>
      </c>
      <c r="I108" s="142">
        <f t="shared" si="13"/>
        <v>100</v>
      </c>
    </row>
    <row r="109" spans="1:9" s="216" customFormat="1" ht="14.25" customHeight="1">
      <c r="A109" s="215">
        <v>96</v>
      </c>
      <c r="B109" s="225" t="s">
        <v>18</v>
      </c>
      <c r="C109" s="127" t="s">
        <v>30</v>
      </c>
      <c r="D109" s="127"/>
      <c r="E109" s="127"/>
      <c r="F109" s="145">
        <f aca="true" t="shared" si="18" ref="F109:H110">F110</f>
        <v>796560</v>
      </c>
      <c r="G109" s="158">
        <f t="shared" si="18"/>
        <v>957681.83</v>
      </c>
      <c r="H109" s="158">
        <f t="shared" si="18"/>
        <v>939530</v>
      </c>
      <c r="I109" s="142">
        <f t="shared" si="13"/>
        <v>98.10460745611097</v>
      </c>
    </row>
    <row r="110" spans="1:9" s="216" customFormat="1" ht="24">
      <c r="A110" s="215">
        <v>97</v>
      </c>
      <c r="B110" s="227" t="s">
        <v>319</v>
      </c>
      <c r="C110" s="127" t="s">
        <v>30</v>
      </c>
      <c r="D110" s="228" t="s">
        <v>229</v>
      </c>
      <c r="E110" s="229"/>
      <c r="F110" s="141">
        <f t="shared" si="18"/>
        <v>796560</v>
      </c>
      <c r="G110" s="159">
        <f t="shared" si="18"/>
        <v>957681.83</v>
      </c>
      <c r="H110" s="159">
        <f t="shared" si="18"/>
        <v>939530</v>
      </c>
      <c r="I110" s="142">
        <f t="shared" si="13"/>
        <v>98.10460745611097</v>
      </c>
    </row>
    <row r="111" spans="1:9" s="216" customFormat="1" ht="12">
      <c r="A111" s="215">
        <v>98</v>
      </c>
      <c r="B111" s="230" t="s">
        <v>272</v>
      </c>
      <c r="C111" s="127" t="s">
        <v>30</v>
      </c>
      <c r="D111" s="228" t="s">
        <v>234</v>
      </c>
      <c r="E111" s="228"/>
      <c r="F111" s="141">
        <f>F112+F115</f>
        <v>796560</v>
      </c>
      <c r="G111" s="159">
        <f>G112+G115</f>
        <v>957681.83</v>
      </c>
      <c r="H111" s="159">
        <f>H112+H115</f>
        <v>939530</v>
      </c>
      <c r="I111" s="142">
        <f t="shared" si="13"/>
        <v>98.10460745611097</v>
      </c>
    </row>
    <row r="112" spans="1:9" s="216" customFormat="1" ht="39" customHeight="1">
      <c r="A112" s="215">
        <v>99</v>
      </c>
      <c r="B112" s="230" t="s">
        <v>329</v>
      </c>
      <c r="C112" s="127" t="s">
        <v>30</v>
      </c>
      <c r="D112" s="228" t="s">
        <v>235</v>
      </c>
      <c r="E112" s="228"/>
      <c r="F112" s="141">
        <f aca="true" t="shared" si="19" ref="F112:H113">F113</f>
        <v>789560</v>
      </c>
      <c r="G112" s="159" t="str">
        <f t="shared" si="19"/>
        <v>941681,83</v>
      </c>
      <c r="H112" s="159" t="str">
        <f t="shared" si="19"/>
        <v>923530,00</v>
      </c>
      <c r="I112" s="142">
        <f t="shared" si="13"/>
        <v>98.07240307482624</v>
      </c>
    </row>
    <row r="113" spans="1:9" s="216" customFormat="1" ht="12">
      <c r="A113" s="215">
        <v>100</v>
      </c>
      <c r="B113" s="230" t="s">
        <v>140</v>
      </c>
      <c r="C113" s="127" t="s">
        <v>30</v>
      </c>
      <c r="D113" s="228" t="s">
        <v>235</v>
      </c>
      <c r="E113" s="228" t="s">
        <v>56</v>
      </c>
      <c r="F113" s="141">
        <f t="shared" si="19"/>
        <v>789560</v>
      </c>
      <c r="G113" s="159" t="str">
        <f t="shared" si="19"/>
        <v>941681,83</v>
      </c>
      <c r="H113" s="159" t="str">
        <f t="shared" si="19"/>
        <v>923530,00</v>
      </c>
      <c r="I113" s="142">
        <f t="shared" si="13"/>
        <v>98.07240307482624</v>
      </c>
    </row>
    <row r="114" spans="1:9" s="216" customFormat="1" ht="12">
      <c r="A114" s="215">
        <v>101</v>
      </c>
      <c r="B114" s="163" t="s">
        <v>141</v>
      </c>
      <c r="C114" s="127" t="s">
        <v>30</v>
      </c>
      <c r="D114" s="228" t="s">
        <v>235</v>
      </c>
      <c r="E114" s="228" t="s">
        <v>44</v>
      </c>
      <c r="F114" s="174">
        <v>789560</v>
      </c>
      <c r="G114" s="181" t="s">
        <v>413</v>
      </c>
      <c r="H114" s="181" t="s">
        <v>414</v>
      </c>
      <c r="I114" s="142">
        <f t="shared" si="13"/>
        <v>98.07240307482624</v>
      </c>
    </row>
    <row r="115" spans="1:9" s="216" customFormat="1" ht="48">
      <c r="A115" s="215">
        <v>102</v>
      </c>
      <c r="B115" s="106" t="s">
        <v>400</v>
      </c>
      <c r="C115" s="127" t="s">
        <v>30</v>
      </c>
      <c r="D115" s="228" t="s">
        <v>399</v>
      </c>
      <c r="E115" s="228"/>
      <c r="F115" s="174">
        <v>7000</v>
      </c>
      <c r="G115" s="181" t="s">
        <v>415</v>
      </c>
      <c r="H115" s="181" t="s">
        <v>415</v>
      </c>
      <c r="I115" s="142">
        <f t="shared" si="13"/>
        <v>100</v>
      </c>
    </row>
    <row r="116" spans="1:9" s="216" customFormat="1" ht="12">
      <c r="A116" s="215">
        <v>103</v>
      </c>
      <c r="B116" s="230" t="s">
        <v>140</v>
      </c>
      <c r="C116" s="127" t="s">
        <v>30</v>
      </c>
      <c r="D116" s="228" t="s">
        <v>399</v>
      </c>
      <c r="E116" s="228" t="s">
        <v>56</v>
      </c>
      <c r="F116" s="174">
        <v>7000</v>
      </c>
      <c r="G116" s="181" t="s">
        <v>415</v>
      </c>
      <c r="H116" s="181" t="s">
        <v>415</v>
      </c>
      <c r="I116" s="142">
        <f t="shared" si="13"/>
        <v>100</v>
      </c>
    </row>
    <row r="117" spans="1:9" s="216" customFormat="1" ht="12">
      <c r="A117" s="215">
        <v>104</v>
      </c>
      <c r="B117" s="163" t="s">
        <v>141</v>
      </c>
      <c r="C117" s="127" t="s">
        <v>30</v>
      </c>
      <c r="D117" s="228" t="s">
        <v>399</v>
      </c>
      <c r="E117" s="228" t="s">
        <v>44</v>
      </c>
      <c r="F117" s="174">
        <v>7000</v>
      </c>
      <c r="G117" s="181" t="s">
        <v>415</v>
      </c>
      <c r="H117" s="181" t="s">
        <v>415</v>
      </c>
      <c r="I117" s="142">
        <f t="shared" si="13"/>
        <v>100</v>
      </c>
    </row>
    <row r="118" spans="1:9" s="233" customFormat="1" ht="12">
      <c r="A118" s="231">
        <v>105</v>
      </c>
      <c r="B118" s="239" t="s">
        <v>146</v>
      </c>
      <c r="C118" s="122" t="s">
        <v>73</v>
      </c>
      <c r="D118" s="232"/>
      <c r="E118" s="232"/>
      <c r="F118" s="145">
        <f>F119</f>
        <v>3250000</v>
      </c>
      <c r="G118" s="145">
        <f>G119</f>
        <v>3560000</v>
      </c>
      <c r="H118" s="145">
        <f>H119</f>
        <v>3560000</v>
      </c>
      <c r="I118" s="144">
        <f t="shared" si="13"/>
        <v>100</v>
      </c>
    </row>
    <row r="119" spans="1:9" s="216" customFormat="1" ht="13.5" customHeight="1">
      <c r="A119" s="215">
        <v>106</v>
      </c>
      <c r="B119" s="234" t="s">
        <v>19</v>
      </c>
      <c r="C119" s="127" t="s">
        <v>45</v>
      </c>
      <c r="D119" s="228"/>
      <c r="E119" s="228"/>
      <c r="F119" s="141">
        <f>+F120</f>
        <v>3250000</v>
      </c>
      <c r="G119" s="141">
        <f>+G120</f>
        <v>3560000</v>
      </c>
      <c r="H119" s="141">
        <f>+H120</f>
        <v>3560000</v>
      </c>
      <c r="I119" s="142">
        <f t="shared" si="13"/>
        <v>100</v>
      </c>
    </row>
    <row r="120" spans="1:9" s="216" customFormat="1" ht="24">
      <c r="A120" s="215">
        <v>107</v>
      </c>
      <c r="B120" s="230" t="s">
        <v>330</v>
      </c>
      <c r="C120" s="127" t="s">
        <v>45</v>
      </c>
      <c r="D120" s="228" t="s">
        <v>236</v>
      </c>
      <c r="E120" s="228"/>
      <c r="F120" s="141">
        <f>F121</f>
        <v>3250000</v>
      </c>
      <c r="G120" s="141">
        <f>G121</f>
        <v>3560000</v>
      </c>
      <c r="H120" s="141">
        <f>H121</f>
        <v>3560000</v>
      </c>
      <c r="I120" s="142">
        <f t="shared" si="13"/>
        <v>100</v>
      </c>
    </row>
    <row r="121" spans="1:9" s="216" customFormat="1" ht="13.5" customHeight="1">
      <c r="A121" s="215">
        <v>108</v>
      </c>
      <c r="B121" s="162" t="s">
        <v>291</v>
      </c>
      <c r="C121" s="127" t="s">
        <v>45</v>
      </c>
      <c r="D121" s="228" t="s">
        <v>237</v>
      </c>
      <c r="E121" s="228"/>
      <c r="F121" s="141">
        <f>+F122</f>
        <v>3250000</v>
      </c>
      <c r="G121" s="141">
        <f>G122</f>
        <v>3560000</v>
      </c>
      <c r="H121" s="141">
        <f>H122</f>
        <v>3560000</v>
      </c>
      <c r="I121" s="142">
        <f t="shared" si="13"/>
        <v>100</v>
      </c>
    </row>
    <row r="122" spans="1:9" s="216" customFormat="1" ht="69.75" customHeight="1">
      <c r="A122" s="215">
        <v>109</v>
      </c>
      <c r="B122" s="162" t="s">
        <v>296</v>
      </c>
      <c r="C122" s="127" t="s">
        <v>45</v>
      </c>
      <c r="D122" s="196" t="s">
        <v>295</v>
      </c>
      <c r="E122" s="228"/>
      <c r="F122" s="100">
        <v>3250000</v>
      </c>
      <c r="G122" s="100">
        <v>3560000</v>
      </c>
      <c r="H122" s="100">
        <v>3560000</v>
      </c>
      <c r="I122" s="160">
        <f t="shared" si="13"/>
        <v>100</v>
      </c>
    </row>
    <row r="123" spans="1:9" s="216" customFormat="1" ht="12">
      <c r="A123" s="215">
        <v>110</v>
      </c>
      <c r="B123" s="163" t="s">
        <v>57</v>
      </c>
      <c r="C123" s="127" t="s">
        <v>45</v>
      </c>
      <c r="D123" s="196" t="s">
        <v>295</v>
      </c>
      <c r="E123" s="228" t="s">
        <v>293</v>
      </c>
      <c r="F123" s="100">
        <v>3250000</v>
      </c>
      <c r="G123" s="100">
        <v>3560000</v>
      </c>
      <c r="H123" s="100">
        <v>3560000</v>
      </c>
      <c r="I123" s="142">
        <f t="shared" si="13"/>
        <v>100</v>
      </c>
    </row>
    <row r="124" spans="1:9" s="216" customFormat="1" ht="12">
      <c r="A124" s="215">
        <v>111</v>
      </c>
      <c r="B124" s="163" t="s">
        <v>20</v>
      </c>
      <c r="C124" s="127" t="s">
        <v>45</v>
      </c>
      <c r="D124" s="196" t="s">
        <v>295</v>
      </c>
      <c r="E124" s="228" t="s">
        <v>294</v>
      </c>
      <c r="F124" s="100">
        <v>3250000</v>
      </c>
      <c r="G124" s="100">
        <v>3560000</v>
      </c>
      <c r="H124" s="100">
        <v>3560000</v>
      </c>
      <c r="I124" s="142">
        <f t="shared" si="13"/>
        <v>100</v>
      </c>
    </row>
    <row r="125" spans="1:9" s="216" customFormat="1" ht="12.75">
      <c r="A125" s="215">
        <v>112</v>
      </c>
      <c r="B125" s="165" t="s">
        <v>389</v>
      </c>
      <c r="C125" s="127" t="s">
        <v>390</v>
      </c>
      <c r="D125" s="76" t="s">
        <v>397</v>
      </c>
      <c r="E125" s="228"/>
      <c r="F125" s="100">
        <v>0</v>
      </c>
      <c r="G125" s="100">
        <v>24000</v>
      </c>
      <c r="H125" s="100">
        <v>24000</v>
      </c>
      <c r="I125" s="142">
        <f t="shared" si="13"/>
        <v>100</v>
      </c>
    </row>
    <row r="126" spans="1:9" s="216" customFormat="1" ht="12.75">
      <c r="A126" s="215">
        <v>113</v>
      </c>
      <c r="B126" s="165" t="s">
        <v>391</v>
      </c>
      <c r="C126" s="127" t="s">
        <v>392</v>
      </c>
      <c r="D126" s="76" t="s">
        <v>229</v>
      </c>
      <c r="E126" s="228"/>
      <c r="F126" s="100">
        <v>0</v>
      </c>
      <c r="G126" s="100">
        <v>24000</v>
      </c>
      <c r="H126" s="100">
        <v>24000</v>
      </c>
      <c r="I126" s="142">
        <f t="shared" si="13"/>
        <v>100</v>
      </c>
    </row>
    <row r="127" spans="1:9" s="216" customFormat="1" ht="24" customHeight="1">
      <c r="A127" s="215">
        <v>114</v>
      </c>
      <c r="B127" s="165" t="s">
        <v>271</v>
      </c>
      <c r="C127" s="127" t="s">
        <v>392</v>
      </c>
      <c r="D127" s="76" t="s">
        <v>398</v>
      </c>
      <c r="E127" s="228"/>
      <c r="F127" s="100">
        <v>0</v>
      </c>
      <c r="G127" s="100">
        <v>24000</v>
      </c>
      <c r="H127" s="100">
        <v>24000</v>
      </c>
      <c r="I127" s="142">
        <f t="shared" si="13"/>
        <v>100</v>
      </c>
    </row>
    <row r="128" spans="1:9" s="216" customFormat="1" ht="12.75">
      <c r="A128" s="215">
        <v>115</v>
      </c>
      <c r="B128" s="165" t="s">
        <v>291</v>
      </c>
      <c r="C128" s="127" t="s">
        <v>392</v>
      </c>
      <c r="D128" s="76" t="s">
        <v>398</v>
      </c>
      <c r="E128" s="228"/>
      <c r="F128" s="100">
        <v>0</v>
      </c>
      <c r="G128" s="100">
        <v>24000</v>
      </c>
      <c r="H128" s="100">
        <v>24000</v>
      </c>
      <c r="I128" s="142">
        <f t="shared" si="13"/>
        <v>100</v>
      </c>
    </row>
    <row r="129" spans="1:9" s="216" customFormat="1" ht="80.25" customHeight="1">
      <c r="A129" s="215">
        <v>116</v>
      </c>
      <c r="B129" s="166" t="s">
        <v>396</v>
      </c>
      <c r="C129" s="127" t="s">
        <v>392</v>
      </c>
      <c r="D129" s="76" t="s">
        <v>398</v>
      </c>
      <c r="E129" s="228"/>
      <c r="F129" s="100">
        <v>0</v>
      </c>
      <c r="G129" s="100">
        <v>24000</v>
      </c>
      <c r="H129" s="100">
        <v>24000</v>
      </c>
      <c r="I129" s="142">
        <f t="shared" si="13"/>
        <v>100</v>
      </c>
    </row>
    <row r="130" spans="1:9" s="216" customFormat="1" ht="11.25" customHeight="1">
      <c r="A130" s="215">
        <v>117</v>
      </c>
      <c r="B130" s="165" t="s">
        <v>57</v>
      </c>
      <c r="C130" s="127" t="s">
        <v>392</v>
      </c>
      <c r="D130" s="76" t="s">
        <v>398</v>
      </c>
      <c r="E130" s="228"/>
      <c r="F130" s="100">
        <v>0</v>
      </c>
      <c r="G130" s="100">
        <v>24000</v>
      </c>
      <c r="H130" s="100">
        <v>24000</v>
      </c>
      <c r="I130" s="142">
        <f t="shared" si="13"/>
        <v>100</v>
      </c>
    </row>
    <row r="131" spans="1:9" s="216" customFormat="1" ht="12.75" customHeight="1">
      <c r="A131" s="215">
        <v>118</v>
      </c>
      <c r="B131" s="165" t="s">
        <v>20</v>
      </c>
      <c r="C131" s="127" t="s">
        <v>392</v>
      </c>
      <c r="D131" s="76" t="s">
        <v>398</v>
      </c>
      <c r="E131" s="228"/>
      <c r="F131" s="100">
        <v>0</v>
      </c>
      <c r="G131" s="100">
        <v>24000</v>
      </c>
      <c r="H131" s="100">
        <v>24000</v>
      </c>
      <c r="I131" s="142">
        <f t="shared" si="13"/>
        <v>100</v>
      </c>
    </row>
    <row r="132" spans="1:9" s="216" customFormat="1" ht="24">
      <c r="A132" s="215">
        <v>119</v>
      </c>
      <c r="B132" s="162" t="s">
        <v>297</v>
      </c>
      <c r="C132" s="127" t="s">
        <v>66</v>
      </c>
      <c r="D132" s="76" t="s">
        <v>398</v>
      </c>
      <c r="E132" s="127"/>
      <c r="F132" s="141">
        <f>+F133</f>
        <v>188000</v>
      </c>
      <c r="G132" s="141">
        <f>+G133</f>
        <v>188000</v>
      </c>
      <c r="H132" s="141">
        <f>+H133</f>
        <v>188000</v>
      </c>
      <c r="I132" s="142">
        <f t="shared" si="13"/>
        <v>100</v>
      </c>
    </row>
    <row r="133" spans="1:9" s="216" customFormat="1" ht="12.75">
      <c r="A133" s="215">
        <v>120</v>
      </c>
      <c r="B133" s="162" t="s">
        <v>298</v>
      </c>
      <c r="C133" s="127" t="s">
        <v>67</v>
      </c>
      <c r="D133" s="76" t="s">
        <v>398</v>
      </c>
      <c r="E133" s="127"/>
      <c r="F133" s="141">
        <f aca="true" t="shared" si="20" ref="F133:H134">F134</f>
        <v>188000</v>
      </c>
      <c r="G133" s="141">
        <f t="shared" si="20"/>
        <v>188000</v>
      </c>
      <c r="H133" s="141">
        <f t="shared" si="20"/>
        <v>188000</v>
      </c>
      <c r="I133" s="142">
        <f aca="true" t="shared" si="21" ref="I133:I138">H133/G133*100</f>
        <v>100</v>
      </c>
    </row>
    <row r="134" spans="1:9" s="216" customFormat="1" ht="12.75" customHeight="1">
      <c r="A134" s="235">
        <v>121</v>
      </c>
      <c r="B134" s="162" t="s">
        <v>55</v>
      </c>
      <c r="C134" s="236">
        <v>1403</v>
      </c>
      <c r="D134" s="196" t="s">
        <v>226</v>
      </c>
      <c r="E134" s="237"/>
      <c r="F134" s="141">
        <f t="shared" si="20"/>
        <v>188000</v>
      </c>
      <c r="G134" s="141">
        <f t="shared" si="20"/>
        <v>188000</v>
      </c>
      <c r="H134" s="141">
        <f t="shared" si="20"/>
        <v>188000</v>
      </c>
      <c r="I134" s="142">
        <f t="shared" si="21"/>
        <v>100</v>
      </c>
    </row>
    <row r="135" spans="1:9" s="216" customFormat="1" ht="12">
      <c r="A135" s="235">
        <v>122</v>
      </c>
      <c r="B135" s="162" t="s">
        <v>269</v>
      </c>
      <c r="C135" s="236">
        <v>1403</v>
      </c>
      <c r="D135" s="196" t="s">
        <v>227</v>
      </c>
      <c r="E135" s="237"/>
      <c r="F135" s="141">
        <f>+F137</f>
        <v>188000</v>
      </c>
      <c r="G135" s="141">
        <f>+G137</f>
        <v>188000</v>
      </c>
      <c r="H135" s="141">
        <f>+H137</f>
        <v>188000</v>
      </c>
      <c r="I135" s="142">
        <f t="shared" si="21"/>
        <v>100</v>
      </c>
    </row>
    <row r="136" spans="1:9" s="216" customFormat="1" ht="48">
      <c r="A136" s="235">
        <v>123</v>
      </c>
      <c r="B136" s="164" t="s">
        <v>299</v>
      </c>
      <c r="C136" s="236">
        <v>1403</v>
      </c>
      <c r="D136" s="196" t="s">
        <v>300</v>
      </c>
      <c r="E136" s="237"/>
      <c r="F136" s="141"/>
      <c r="G136" s="141"/>
      <c r="H136" s="141"/>
      <c r="I136" s="142"/>
    </row>
    <row r="137" spans="1:9" s="216" customFormat="1" ht="12">
      <c r="A137" s="235">
        <v>124</v>
      </c>
      <c r="B137" s="162" t="s">
        <v>57</v>
      </c>
      <c r="C137" s="236">
        <v>1403</v>
      </c>
      <c r="D137" s="196" t="s">
        <v>300</v>
      </c>
      <c r="E137" s="236">
        <v>500</v>
      </c>
      <c r="F137" s="141">
        <f>+F138</f>
        <v>188000</v>
      </c>
      <c r="G137" s="141">
        <f>+G138</f>
        <v>188000</v>
      </c>
      <c r="H137" s="141">
        <f>+H138</f>
        <v>188000</v>
      </c>
      <c r="I137" s="142">
        <f t="shared" si="21"/>
        <v>100</v>
      </c>
    </row>
    <row r="138" spans="1:9" s="216" customFormat="1" ht="12">
      <c r="A138" s="235">
        <v>125</v>
      </c>
      <c r="B138" s="162" t="s">
        <v>20</v>
      </c>
      <c r="C138" s="236">
        <v>1403</v>
      </c>
      <c r="D138" s="196" t="s">
        <v>300</v>
      </c>
      <c r="E138" s="236">
        <v>540</v>
      </c>
      <c r="F138" s="100">
        <v>188000</v>
      </c>
      <c r="G138" s="100">
        <v>188000</v>
      </c>
      <c r="H138" s="100">
        <v>188000</v>
      </c>
      <c r="I138" s="142">
        <f t="shared" si="21"/>
        <v>100</v>
      </c>
    </row>
    <row r="139" spans="1:9" s="216" customFormat="1" ht="12">
      <c r="A139" s="208" t="s">
        <v>213</v>
      </c>
      <c r="B139" s="208"/>
      <c r="C139" s="237"/>
      <c r="D139" s="237"/>
      <c r="E139" s="237"/>
      <c r="F139" s="144">
        <f>F12+F55+F64+F80+F102+F118+F125+F133</f>
        <v>7761694</v>
      </c>
      <c r="G139" s="144">
        <f>+G11</f>
        <v>9898070.3</v>
      </c>
      <c r="H139" s="144">
        <f>+H11</f>
        <v>9847541.469999999</v>
      </c>
      <c r="I139" s="142">
        <v>99.49</v>
      </c>
    </row>
    <row r="140" spans="6:9" s="173" customFormat="1" ht="12">
      <c r="F140" s="238"/>
      <c r="G140" s="238"/>
      <c r="H140" s="238"/>
      <c r="I140" s="238"/>
    </row>
    <row r="141" spans="6:9" ht="12.75">
      <c r="F141" s="147"/>
      <c r="G141" s="147"/>
      <c r="H141" s="147"/>
      <c r="I141" s="147"/>
    </row>
  </sheetData>
  <sheetProtection/>
  <mergeCells count="14">
    <mergeCell ref="I7:I9"/>
    <mergeCell ref="C3:F3"/>
    <mergeCell ref="A6:E6"/>
    <mergeCell ref="C4:E4"/>
    <mergeCell ref="C1:E1"/>
    <mergeCell ref="F7:F9"/>
    <mergeCell ref="A7:A9"/>
    <mergeCell ref="B7:B9"/>
    <mergeCell ref="C7:C9"/>
    <mergeCell ref="D7:D9"/>
    <mergeCell ref="A5:I5"/>
    <mergeCell ref="E7:E9"/>
    <mergeCell ref="G7:G9"/>
    <mergeCell ref="H7:H9"/>
  </mergeCells>
  <printOptions/>
  <pageMargins left="0.1968503937007874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2018-04-13T08:19:33Z</cp:lastPrinted>
  <dcterms:created xsi:type="dcterms:W3CDTF">1996-10-08T23:32:33Z</dcterms:created>
  <dcterms:modified xsi:type="dcterms:W3CDTF">2018-05-23T07:21:47Z</dcterms:modified>
  <cp:category/>
  <cp:version/>
  <cp:contentType/>
  <cp:contentStatus/>
</cp:coreProperties>
</file>